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見積明細書" sheetId="16" r:id="rId1"/>
    <sheet name="見積書・単価表" sheetId="12" r:id="rId2"/>
    <sheet name="Sheet3 (4)" sheetId="21" r:id="rId3"/>
  </sheets>
  <calcPr calcId="145621"/>
</workbook>
</file>

<file path=xl/calcChain.xml><?xml version="1.0" encoding="utf-8"?>
<calcChain xmlns="http://schemas.openxmlformats.org/spreadsheetml/2006/main">
  <c r="F32" i="16" l="1"/>
  <c r="P54" i="12" l="1"/>
  <c r="P55" i="12"/>
  <c r="P53" i="12"/>
  <c r="K35" i="16"/>
  <c r="K34" i="16"/>
  <c r="K33" i="16"/>
  <c r="K31" i="16"/>
  <c r="K30" i="16"/>
  <c r="K29" i="16"/>
  <c r="K21" i="16"/>
  <c r="K20" i="16"/>
  <c r="K19" i="16"/>
  <c r="K17" i="16"/>
  <c r="K16" i="16"/>
  <c r="K15" i="16"/>
  <c r="K13" i="16"/>
  <c r="K12" i="16"/>
  <c r="K11" i="16"/>
  <c r="G43" i="12" l="1"/>
  <c r="G44" i="12"/>
  <c r="G42" i="12"/>
  <c r="D42" i="12"/>
  <c r="D43" i="12"/>
  <c r="D44" i="12"/>
  <c r="D41" i="12"/>
  <c r="I41" i="12"/>
  <c r="F41" i="12"/>
  <c r="G39" i="12"/>
  <c r="G40" i="12"/>
  <c r="G38" i="12"/>
  <c r="D39" i="12"/>
  <c r="D40" i="12"/>
  <c r="D38" i="12"/>
  <c r="G29" i="12" l="1"/>
  <c r="G30" i="12"/>
  <c r="D29" i="12"/>
  <c r="D30" i="12"/>
  <c r="G28" i="12"/>
  <c r="D28" i="12"/>
  <c r="G25" i="12"/>
  <c r="G26" i="12"/>
  <c r="G24" i="12"/>
  <c r="D25" i="12"/>
  <c r="D26" i="12"/>
  <c r="D24" i="12"/>
  <c r="K22" i="12"/>
  <c r="D21" i="12"/>
  <c r="D22" i="12"/>
  <c r="D20" i="12"/>
  <c r="G17" i="12"/>
  <c r="G18" i="12"/>
  <c r="G16" i="12"/>
  <c r="D17" i="12"/>
  <c r="D18" i="12"/>
  <c r="D16" i="12"/>
  <c r="K44" i="12"/>
  <c r="K43" i="12"/>
  <c r="K42" i="12"/>
  <c r="K40" i="12"/>
  <c r="K39" i="12"/>
  <c r="K38" i="12"/>
  <c r="K30" i="12"/>
  <c r="K29" i="12"/>
  <c r="K28" i="12"/>
  <c r="K26" i="12"/>
  <c r="K25" i="12"/>
  <c r="K24" i="12"/>
  <c r="K21" i="12"/>
  <c r="K20" i="12"/>
  <c r="K18" i="12"/>
  <c r="K17" i="12"/>
  <c r="K16" i="12"/>
  <c r="M35" i="16" l="1"/>
  <c r="M44" i="12" s="1"/>
  <c r="M34" i="16"/>
  <c r="M43" i="12" s="1"/>
  <c r="M33" i="16"/>
  <c r="M42" i="12" s="1"/>
  <c r="M31" i="16"/>
  <c r="M40" i="12" s="1"/>
  <c r="M30" i="16"/>
  <c r="M39" i="12" s="1"/>
  <c r="M29" i="16"/>
  <c r="N29" i="16" s="1"/>
  <c r="P38" i="12" s="1"/>
  <c r="M21" i="16"/>
  <c r="M30" i="12" s="1"/>
  <c r="M20" i="16"/>
  <c r="M29" i="12" s="1"/>
  <c r="M19" i="16"/>
  <c r="N19" i="16" s="1"/>
  <c r="P28" i="12" s="1"/>
  <c r="M17" i="16"/>
  <c r="M26" i="12" s="1"/>
  <c r="M16" i="16"/>
  <c r="M25" i="12" s="1"/>
  <c r="N16" i="16"/>
  <c r="P25" i="12" s="1"/>
  <c r="M15" i="16"/>
  <c r="M24" i="12" s="1"/>
  <c r="M13" i="16"/>
  <c r="M22" i="12" s="1"/>
  <c r="N13" i="16"/>
  <c r="P22" i="12" s="1"/>
  <c r="M12" i="16"/>
  <c r="M21" i="12" s="1"/>
  <c r="M11" i="16"/>
  <c r="M20" i="12" s="1"/>
  <c r="M9" i="16"/>
  <c r="M18" i="12" s="1"/>
  <c r="M8" i="16"/>
  <c r="M7" i="16"/>
  <c r="M16" i="12" s="1"/>
  <c r="N15" i="16" l="1"/>
  <c r="P24" i="12" s="1"/>
  <c r="N12" i="16"/>
  <c r="P21" i="12" s="1"/>
  <c r="N34" i="16"/>
  <c r="P43" i="12" s="1"/>
  <c r="N20" i="16"/>
  <c r="P29" i="12" s="1"/>
  <c r="N35" i="16"/>
  <c r="P44" i="12" s="1"/>
  <c r="N31" i="16"/>
  <c r="P40" i="12" s="1"/>
  <c r="M28" i="16"/>
  <c r="M38" i="12"/>
  <c r="M18" i="16"/>
  <c r="M27" i="12" s="1"/>
  <c r="M28" i="12"/>
  <c r="N17" i="16"/>
  <c r="P26" i="12" s="1"/>
  <c r="M14" i="16"/>
  <c r="M23" i="12" s="1"/>
  <c r="N9" i="16"/>
  <c r="P18" i="12" s="1"/>
  <c r="N8" i="16"/>
  <c r="P17" i="12" s="1"/>
  <c r="M17" i="12"/>
  <c r="M6" i="16"/>
  <c r="M15" i="12" s="1"/>
  <c r="N7" i="16"/>
  <c r="P16" i="12" s="1"/>
  <c r="N21" i="16"/>
  <c r="N11" i="16"/>
  <c r="N33" i="16"/>
  <c r="N30" i="16"/>
  <c r="M10" i="16"/>
  <c r="M19" i="12" s="1"/>
  <c r="M32" i="16"/>
  <c r="M41" i="12" s="1"/>
  <c r="M37" i="12" l="1"/>
  <c r="M36" i="16"/>
  <c r="M45" i="12" s="1"/>
  <c r="N14" i="16"/>
  <c r="P23" i="12" s="1"/>
  <c r="N18" i="16"/>
  <c r="P27" i="12" s="1"/>
  <c r="P30" i="12"/>
  <c r="N28" i="16"/>
  <c r="P37" i="12" s="1"/>
  <c r="P39" i="12"/>
  <c r="N32" i="16"/>
  <c r="P41" i="12" s="1"/>
  <c r="P42" i="12"/>
  <c r="N10" i="16"/>
  <c r="P19" i="12" s="1"/>
  <c r="P20" i="12"/>
  <c r="M22" i="16"/>
  <c r="M31" i="12" s="1"/>
  <c r="N6" i="16"/>
  <c r="P15" i="12" s="1"/>
  <c r="N36" i="16" l="1"/>
  <c r="P45" i="12" s="1"/>
  <c r="N22" i="16"/>
  <c r="P31" i="12" s="1"/>
  <c r="N39" i="16" l="1"/>
  <c r="N38" i="16"/>
  <c r="P47" i="12" s="1"/>
  <c r="N25" i="16"/>
  <c r="P34" i="12" s="1"/>
  <c r="N24" i="16"/>
  <c r="P33" i="12" s="1"/>
  <c r="P48" i="12"/>
</calcChain>
</file>

<file path=xl/sharedStrings.xml><?xml version="1.0" encoding="utf-8"?>
<sst xmlns="http://schemas.openxmlformats.org/spreadsheetml/2006/main" count="234" uniqueCount="66">
  <si>
    <t>日</t>
    <rPh sb="0" eb="1">
      <t>ニチ</t>
    </rPh>
    <phoneticPr fontId="4"/>
  </si>
  <si>
    <t>月</t>
    <rPh sb="0" eb="1">
      <t>ツキ</t>
    </rPh>
    <phoneticPr fontId="4"/>
  </si>
  <si>
    <t>年</t>
    <rPh sb="0" eb="1">
      <t>ネン</t>
    </rPh>
    <phoneticPr fontId="4"/>
  </si>
  <si>
    <t>平成</t>
    <rPh sb="0" eb="2">
      <t>ヘイセイ</t>
    </rPh>
    <phoneticPr fontId="4"/>
  </si>
  <si>
    <t>住所</t>
    <rPh sb="0" eb="2">
      <t>ジュウショ</t>
    </rPh>
    <phoneticPr fontId="4"/>
  </si>
  <si>
    <t>※</t>
    <phoneticPr fontId="4"/>
  </si>
  <si>
    <t>業務別見積明細書</t>
  </si>
  <si>
    <t>○経営改善計画策定支援</t>
  </si>
  <si>
    <t>業務内容</t>
  </si>
  <si>
    <t>作業時間</t>
  </si>
  <si>
    <t>合計金額（税込）</t>
  </si>
  <si>
    <t>ヒアリング</t>
  </si>
  <si>
    <t>計画作成</t>
  </si>
  <si>
    <t>債権者会議</t>
  </si>
  <si>
    <t>打ち合わせ</t>
  </si>
  <si>
    <t>費用総額</t>
  </si>
  <si>
    <t>支払申請金額（予定）</t>
  </si>
  <si>
    <t>費用総額の２／３</t>
  </si>
  <si>
    <t>○モニタリング</t>
  </si>
  <si>
    <t>作業内容</t>
  </si>
  <si>
    <t>事前準備</t>
  </si>
  <si>
    <t>モニタリング</t>
  </si>
  <si>
    <t>モニタリング会議</t>
  </si>
  <si>
    <t>費用金額の２／３</t>
  </si>
  <si>
    <t xml:space="preserve">  統括責任者</t>
    <phoneticPr fontId="4"/>
  </si>
  <si>
    <t xml:space="preserve">  統括責任者補助者</t>
    <phoneticPr fontId="4"/>
  </si>
  <si>
    <t xml:space="preserve">  その他</t>
    <phoneticPr fontId="4"/>
  </si>
  <si>
    <t>時間</t>
    <phoneticPr fontId="4"/>
  </si>
  <si>
    <t>＠</t>
    <phoneticPr fontId="4"/>
  </si>
  <si>
    <t>回×</t>
    <rPh sb="0" eb="1">
      <t>カイ</t>
    </rPh>
    <phoneticPr fontId="4"/>
  </si>
  <si>
    <t>（うち消費税８％、</t>
    <phoneticPr fontId="4"/>
  </si>
  <si>
    <t>円）</t>
    <rPh sb="0" eb="1">
      <t>エン</t>
    </rPh>
    <phoneticPr fontId="4"/>
  </si>
  <si>
    <t>実施された経営改善計画策定支援の内容は、経営改善支援センターが確認手続を行った後、経営改善計画策定支援に伴い生じた費用（モニタリング費用を含む）の負担します。2/3（上限200万円）を負担します。</t>
    <rPh sb="92" eb="94">
      <t>フタン</t>
    </rPh>
    <phoneticPr fontId="4"/>
  </si>
  <si>
    <t>経営改善計画策定支援に係る費用の総額が200万円を超える場合は、中小企業基盤整備機構（中小企業再生支援全国本部）が確認手続を行います。</t>
    <phoneticPr fontId="4"/>
  </si>
  <si>
    <t>本明細書は、あくまでもサンプルであり、作業単価は認定支援機関の専門性及び地域性によって異なることを想定しています。</t>
    <phoneticPr fontId="4"/>
  </si>
  <si>
    <t>　モニタリング費用　　　　　　　支払申請金額（予定）</t>
    <phoneticPr fontId="4"/>
  </si>
  <si>
    <t>回（</t>
    <rPh sb="0" eb="1">
      <t>カイ</t>
    </rPh>
    <phoneticPr fontId="4"/>
  </si>
  <si>
    <t>ヶ月毎）×</t>
    <rPh sb="1" eb="2">
      <t>ゲツ</t>
    </rPh>
    <rPh sb="2" eb="3">
      <t>マイ</t>
    </rPh>
    <phoneticPr fontId="4"/>
  </si>
  <si>
    <t>御中</t>
    <rPh sb="0" eb="2">
      <t>オンチュウ</t>
    </rPh>
    <phoneticPr fontId="4"/>
  </si>
  <si>
    <t>認定支援機関</t>
    <rPh sb="0" eb="6">
      <t>ニンテイ</t>
    </rPh>
    <phoneticPr fontId="4"/>
  </si>
  <si>
    <t>℡</t>
    <phoneticPr fontId="4"/>
  </si>
  <si>
    <t>印</t>
    <rPh sb="0" eb="1">
      <t>イン</t>
    </rPh>
    <phoneticPr fontId="4"/>
  </si>
  <si>
    <t>長崎県経営改善支援センター支払申請金額（予定）</t>
    <rPh sb="0" eb="3">
      <t>ナガサキケン</t>
    </rPh>
    <rPh sb="3" eb="13">
      <t>ケイエイ</t>
    </rPh>
    <phoneticPr fontId="4"/>
  </si>
  <si>
    <t>長崎県経営改善支援センターモニタリング費用支払申請金額（予定）</t>
    <rPh sb="0" eb="3">
      <t>ナガサキケン</t>
    </rPh>
    <rPh sb="3" eb="13">
      <t>ケイエイ</t>
    </rPh>
    <rPh sb="19" eb="21">
      <t>ヒヨウ</t>
    </rPh>
    <phoneticPr fontId="4"/>
  </si>
  <si>
    <t>【見積書】</t>
    <rPh sb="1" eb="4">
      <t>ミツモリショ</t>
    </rPh>
    <phoneticPr fontId="4"/>
  </si>
  <si>
    <t>【単価表】</t>
    <rPh sb="1" eb="3">
      <t>タンカ</t>
    </rPh>
    <rPh sb="3" eb="4">
      <t>ヒョウ</t>
    </rPh>
    <phoneticPr fontId="4"/>
  </si>
  <si>
    <t>立　　　場</t>
    <rPh sb="0" eb="1">
      <t>タテ</t>
    </rPh>
    <rPh sb="4" eb="5">
      <t>バ</t>
    </rPh>
    <phoneticPr fontId="4"/>
  </si>
  <si>
    <t>統括責任者</t>
    <rPh sb="0" eb="2">
      <t>トウカツ</t>
    </rPh>
    <rPh sb="2" eb="5">
      <t>セキニンシャ</t>
    </rPh>
    <phoneticPr fontId="4"/>
  </si>
  <si>
    <t>統括責任者補助者</t>
    <rPh sb="0" eb="2">
      <t>トウカツ</t>
    </rPh>
    <rPh sb="2" eb="5">
      <t>セキニンシャ</t>
    </rPh>
    <rPh sb="5" eb="8">
      <t>ホジョシャ</t>
    </rPh>
    <phoneticPr fontId="4"/>
  </si>
  <si>
    <t>氏　　　　名</t>
    <rPh sb="0" eb="1">
      <t>シ</t>
    </rPh>
    <rPh sb="5" eb="6">
      <t>ナ</t>
    </rPh>
    <phoneticPr fontId="4"/>
  </si>
  <si>
    <t>職　　位</t>
    <rPh sb="0" eb="1">
      <t>ショク</t>
    </rPh>
    <rPh sb="3" eb="4">
      <t>クライ</t>
    </rPh>
    <phoneticPr fontId="4"/>
  </si>
  <si>
    <t>資　　格</t>
    <rPh sb="0" eb="1">
      <t>シ</t>
    </rPh>
    <rPh sb="3" eb="4">
      <t>カク</t>
    </rPh>
    <phoneticPr fontId="4"/>
  </si>
  <si>
    <t>単価(税込）</t>
    <rPh sb="0" eb="2">
      <t>タンカ</t>
    </rPh>
    <rPh sb="3" eb="5">
      <t>ゼイコミ</t>
    </rPh>
    <phoneticPr fontId="4"/>
  </si>
  <si>
    <t>その他</t>
    <rPh sb="2" eb="3">
      <t>タ</t>
    </rPh>
    <phoneticPr fontId="4"/>
  </si>
  <si>
    <t>甲　株式会社</t>
    <rPh sb="0" eb="1">
      <t>コウ</t>
    </rPh>
    <rPh sb="2" eb="6">
      <t>カ</t>
    </rPh>
    <phoneticPr fontId="4"/>
  </si>
  <si>
    <t>　　Y田Ｙ子税理士事務所</t>
    <rPh sb="3" eb="4">
      <t>タ</t>
    </rPh>
    <rPh sb="5" eb="6">
      <t>コ</t>
    </rPh>
    <rPh sb="6" eb="12">
      <t>ゼイリシ</t>
    </rPh>
    <phoneticPr fontId="4"/>
  </si>
  <si>
    <t>　　　　Y田　Ｙ子</t>
    <phoneticPr fontId="4"/>
  </si>
  <si>
    <t>　□□市□□町□番□号</t>
    <rPh sb="3" eb="4">
      <t>シ</t>
    </rPh>
    <rPh sb="6" eb="7">
      <t>マチ</t>
    </rPh>
    <rPh sb="8" eb="9">
      <t>バン</t>
    </rPh>
    <rPh sb="10" eb="11">
      <t>ゴウ</t>
    </rPh>
    <phoneticPr fontId="4"/>
  </si>
  <si>
    <t>　□□□-□□□-□□□□</t>
    <phoneticPr fontId="4"/>
  </si>
  <si>
    <t>所　長</t>
    <rPh sb="0" eb="1">
      <t>ショ</t>
    </rPh>
    <rPh sb="2" eb="3">
      <t>チョウ</t>
    </rPh>
    <phoneticPr fontId="4"/>
  </si>
  <si>
    <t>税理士</t>
    <rPh sb="0" eb="3">
      <t>ゼイリシ</t>
    </rPh>
    <phoneticPr fontId="4"/>
  </si>
  <si>
    <t>所　員</t>
    <rPh sb="0" eb="1">
      <t>ショ</t>
    </rPh>
    <rPh sb="2" eb="3">
      <t>イン</t>
    </rPh>
    <phoneticPr fontId="4"/>
  </si>
  <si>
    <t>　Ｙ田　Ｙ子</t>
    <phoneticPr fontId="4"/>
  </si>
  <si>
    <t>Ｓ木　太郎</t>
    <rPh sb="1" eb="2">
      <t>キ</t>
    </rPh>
    <rPh sb="3" eb="5">
      <t>タロウ</t>
    </rPh>
    <phoneticPr fontId="4"/>
  </si>
  <si>
    <t>見積書及び単価表</t>
    <rPh sb="0" eb="3">
      <t>ミツモリショ</t>
    </rPh>
    <rPh sb="3" eb="4">
      <t>オヨ</t>
    </rPh>
    <rPh sb="5" eb="7">
      <t>タンカ</t>
    </rPh>
    <rPh sb="7" eb="8">
      <t>ヒョウ</t>
    </rPh>
    <phoneticPr fontId="4"/>
  </si>
  <si>
    <t>（単位：円）</t>
    <rPh sb="1" eb="3">
      <t>タンイ</t>
    </rPh>
    <rPh sb="4" eb="5">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</si>
</sst>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rgb="FF000000"/>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theme="1"/>
      <name val="ＭＳ Ｐゴシック"/>
      <family val="3"/>
      <charset val="128"/>
      <scheme val="minor"/>
    </font>
    <font>
      <sz val="11"/>
      <color theme="0" tint="-0.499984740745262"/>
      <name val="ＭＳ Ｐゴシック"/>
      <family val="2"/>
      <charset val="128"/>
      <scheme val="minor"/>
    </font>
    <font>
      <sz val="11"/>
      <color theme="1" tint="0.499984740745262"/>
      <name val="ＭＳ Ｐゴシック"/>
      <family val="2"/>
      <charset val="128"/>
      <scheme val="minor"/>
    </font>
    <font>
      <sz val="11"/>
      <color theme="1" tint="0.499984740745262"/>
      <name val="ＭＳ Ｐゴシック"/>
      <family val="3"/>
      <charset val="128"/>
      <scheme val="minor"/>
    </font>
    <font>
      <b/>
      <sz val="8"/>
      <color theme="1"/>
      <name val="ＭＳ ゴシック"/>
      <family val="3"/>
      <charset val="128"/>
    </font>
    <font>
      <b/>
      <sz val="9"/>
      <color theme="1"/>
      <name val="ＭＳ ゴシック"/>
      <family val="3"/>
      <charset val="128"/>
    </font>
    <font>
      <sz val="11"/>
      <color theme="1"/>
      <name val="ＭＳ ゴシック"/>
      <family val="3"/>
      <charset val="128"/>
    </font>
    <font>
      <sz val="10"/>
      <color theme="1"/>
      <name val="ＭＳ ゴシック"/>
      <family val="3"/>
      <charset val="128"/>
    </font>
    <font>
      <b/>
      <sz val="12"/>
      <color rgb="FFFF0000"/>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1"/>
      <color rgb="FFFF0000"/>
      <name val="ＭＳ ゴシック"/>
      <family val="3"/>
      <charset val="128"/>
    </font>
    <font>
      <b/>
      <sz val="10"/>
      <color rgb="FFFF0000"/>
      <name val="ＭＳ ゴシック"/>
      <family val="3"/>
      <charset val="128"/>
    </font>
    <font>
      <b/>
      <sz val="9"/>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282">
    <xf numFmtId="0" fontId="0" fillId="0" borderId="0" xfId="0">
      <alignment vertical="center"/>
    </xf>
    <xf numFmtId="0" fontId="0" fillId="0" borderId="0" xfId="0" applyAlignment="1">
      <alignment horizontal="center" vertical="center"/>
    </xf>
    <xf numFmtId="0" fontId="6" fillId="0" borderId="0" xfId="0" applyFont="1" applyAlignment="1">
      <alignment horizontal="justify" vertical="center"/>
    </xf>
    <xf numFmtId="0" fontId="7" fillId="0" borderId="0" xfId="0" applyFont="1" applyAlignment="1">
      <alignment horizontal="justify" vertical="center"/>
    </xf>
    <xf numFmtId="0" fontId="0" fillId="0" borderId="0" xfId="0" applyAlignment="1">
      <alignment horizontal="left" vertical="center"/>
    </xf>
    <xf numFmtId="0" fontId="8" fillId="0" borderId="0" xfId="0" applyFont="1" applyAlignment="1">
      <alignment horizontal="justify" vertical="center"/>
    </xf>
    <xf numFmtId="0" fontId="10" fillId="0" borderId="0" xfId="0" applyFont="1" applyAlignment="1">
      <alignment horizontal="justify"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9" fillId="0" borderId="9" xfId="0" applyFont="1" applyBorder="1" applyAlignment="1">
      <alignment horizontal="left" vertical="center"/>
    </xf>
    <xf numFmtId="0" fontId="9" fillId="0" borderId="9" xfId="0" applyFont="1" applyBorder="1" applyAlignment="1">
      <alignment horizontal="right" vertical="center" wrapText="1"/>
    </xf>
    <xf numFmtId="0" fontId="6" fillId="0" borderId="6" xfId="0" applyFont="1" applyBorder="1" applyAlignment="1">
      <alignment horizontal="left" vertical="center" wrapText="1"/>
    </xf>
    <xf numFmtId="0" fontId="6" fillId="0" borderId="6" xfId="0" applyFont="1" applyBorder="1" applyAlignment="1">
      <alignment horizontal="right" vertical="center" wrapText="1"/>
    </xf>
    <xf numFmtId="38" fontId="0" fillId="0" borderId="0" xfId="1" applyFont="1">
      <alignment vertical="center"/>
    </xf>
    <xf numFmtId="38" fontId="9" fillId="0" borderId="10" xfId="1" applyFont="1" applyBorder="1" applyAlignment="1">
      <alignment horizontal="right" vertical="center" wrapText="1"/>
    </xf>
    <xf numFmtId="0" fontId="6" fillId="0" borderId="0" xfId="0" applyFont="1" applyBorder="1" applyAlignment="1">
      <alignment horizontal="left" vertical="center" wrapText="1" indent="1"/>
    </xf>
    <xf numFmtId="0" fontId="6" fillId="0" borderId="0" xfId="0" applyFont="1" applyBorder="1" applyAlignment="1">
      <alignment horizontal="center" vertical="center"/>
    </xf>
    <xf numFmtId="0" fontId="0" fillId="0" borderId="0" xfId="0" applyAlignment="1">
      <alignment vertical="top"/>
    </xf>
    <xf numFmtId="0" fontId="6" fillId="0" borderId="9" xfId="0" applyFont="1" applyBorder="1" applyAlignment="1">
      <alignment horizontal="justify" vertical="center" wrapText="1"/>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8" xfId="0" applyFont="1" applyBorder="1">
      <alignment vertical="center"/>
    </xf>
    <xf numFmtId="0" fontId="12" fillId="0" borderId="14" xfId="0" applyFont="1" applyBorder="1">
      <alignment vertical="center"/>
    </xf>
    <xf numFmtId="38" fontId="13" fillId="0" borderId="7" xfId="1" applyFont="1" applyBorder="1" applyAlignment="1">
      <alignment horizontal="right" vertical="center"/>
    </xf>
    <xf numFmtId="0" fontId="14" fillId="0" borderId="7" xfId="0" applyFont="1" applyBorder="1" applyAlignment="1">
      <alignment horizontal="right" vertical="center"/>
    </xf>
    <xf numFmtId="0" fontId="15" fillId="0" borderId="0" xfId="0" applyFont="1">
      <alignment vertical="center"/>
    </xf>
    <xf numFmtId="38" fontId="15" fillId="0" borderId="0" xfId="1" applyFont="1">
      <alignment vertical="center"/>
    </xf>
    <xf numFmtId="0" fontId="16" fillId="0" borderId="18" xfId="0" applyFont="1" applyBorder="1" applyAlignment="1">
      <alignment horizontal="center" vertical="center"/>
    </xf>
    <xf numFmtId="0" fontId="11" fillId="0" borderId="16" xfId="0" applyFont="1" applyBorder="1" applyAlignment="1">
      <alignment vertical="top"/>
    </xf>
    <xf numFmtId="38" fontId="9" fillId="0" borderId="9" xfId="1" applyFont="1" applyBorder="1" applyAlignment="1">
      <alignment horizontal="right" vertical="center" wrapText="1"/>
    </xf>
    <xf numFmtId="38" fontId="0" fillId="0" borderId="0" xfId="1" applyFont="1" applyAlignment="1">
      <alignment horizontal="right" vertical="center"/>
    </xf>
    <xf numFmtId="38" fontId="6" fillId="0" borderId="9" xfId="1" applyFont="1" applyBorder="1" applyAlignment="1">
      <alignment horizontal="right" vertical="center" wrapText="1"/>
    </xf>
    <xf numFmtId="38" fontId="6" fillId="0" borderId="10" xfId="1" applyFont="1" applyBorder="1" applyAlignment="1">
      <alignment horizontal="right" vertical="center" wrapText="1"/>
    </xf>
    <xf numFmtId="38" fontId="12" fillId="0" borderId="5" xfId="1" applyFont="1" applyBorder="1">
      <alignment vertical="center"/>
    </xf>
    <xf numFmtId="38" fontId="10" fillId="0" borderId="9" xfId="1" applyFont="1" applyBorder="1" applyAlignment="1">
      <alignment vertical="center" wrapText="1"/>
    </xf>
    <xf numFmtId="0" fontId="6" fillId="0" borderId="0" xfId="0" applyFont="1" applyAlignment="1">
      <alignment horizontal="right" vertical="center"/>
    </xf>
    <xf numFmtId="0" fontId="9" fillId="0" borderId="9" xfId="0" applyFont="1" applyBorder="1" applyAlignment="1">
      <alignment horizontal="right"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8"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horizontal="right" vertical="center"/>
    </xf>
    <xf numFmtId="0" fontId="9" fillId="0" borderId="9"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left" vertical="center"/>
    </xf>
    <xf numFmtId="0" fontId="6" fillId="0" borderId="5" xfId="0" applyFont="1" applyBorder="1" applyAlignment="1">
      <alignment horizontal="left" vertical="center"/>
    </xf>
    <xf numFmtId="0" fontId="9" fillId="0" borderId="8" xfId="0" applyFont="1" applyBorder="1" applyAlignment="1">
      <alignment horizontal="left"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8" xfId="0"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wrapText="1"/>
    </xf>
    <xf numFmtId="0" fontId="16" fillId="0" borderId="20" xfId="0" applyFont="1" applyBorder="1" applyAlignment="1">
      <alignment horizontal="center" vertical="center"/>
    </xf>
    <xf numFmtId="38" fontId="13" fillId="0" borderId="7" xfId="1" applyFont="1" applyBorder="1" applyAlignment="1">
      <alignment horizontal="left" vertical="center"/>
    </xf>
    <xf numFmtId="0" fontId="18" fillId="0" borderId="0" xfId="0" applyFont="1">
      <alignment vertical="center"/>
    </xf>
    <xf numFmtId="0" fontId="0" fillId="0" borderId="9" xfId="0" applyBorder="1">
      <alignment vertical="center"/>
    </xf>
    <xf numFmtId="38" fontId="0" fillId="0" borderId="9" xfId="1" applyFont="1" applyBorder="1">
      <alignment vertical="center"/>
    </xf>
    <xf numFmtId="38" fontId="0" fillId="0" borderId="10" xfId="1" applyFont="1" applyBorder="1">
      <alignment vertical="center"/>
    </xf>
    <xf numFmtId="38" fontId="0" fillId="0" borderId="14" xfId="1" applyFont="1" applyBorder="1" applyAlignment="1">
      <alignment horizontal="right" vertical="center"/>
    </xf>
    <xf numFmtId="38" fontId="0" fillId="0" borderId="0" xfId="1" applyFont="1" applyBorder="1" applyAlignment="1">
      <alignment horizontal="right" vertical="center"/>
    </xf>
    <xf numFmtId="38" fontId="0" fillId="0" borderId="5" xfId="1" applyFont="1" applyBorder="1" applyAlignment="1">
      <alignment horizontal="right" vertical="center"/>
    </xf>
    <xf numFmtId="0" fontId="6" fillId="0" borderId="14" xfId="0" applyFont="1" applyBorder="1" applyAlignment="1">
      <alignment horizontal="left" vertical="center"/>
    </xf>
    <xf numFmtId="0" fontId="6" fillId="0" borderId="5" xfId="0" applyFont="1" applyBorder="1" applyAlignment="1">
      <alignment horizontal="left" vertical="center"/>
    </xf>
    <xf numFmtId="0" fontId="9"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wrapText="1"/>
    </xf>
    <xf numFmtId="0" fontId="9" fillId="0" borderId="9" xfId="0" applyFont="1" applyBorder="1" applyAlignment="1">
      <alignment horizontal="center" vertical="center"/>
    </xf>
    <xf numFmtId="0" fontId="10" fillId="0" borderId="0" xfId="0" applyFont="1" applyBorder="1" applyAlignment="1">
      <alignment vertical="center" wrapText="1"/>
    </xf>
    <xf numFmtId="38" fontId="0" fillId="0" borderId="0" xfId="1" applyFont="1" applyBorder="1" applyAlignment="1">
      <alignment horizontal="left" vertical="center"/>
    </xf>
    <xf numFmtId="0" fontId="6" fillId="0" borderId="5" xfId="0" applyFont="1" applyBorder="1" applyAlignment="1">
      <alignment horizontal="left" vertical="center"/>
    </xf>
    <xf numFmtId="0" fontId="6" fillId="0" borderId="14" xfId="0" applyFont="1" applyBorder="1" applyAlignment="1">
      <alignment horizontal="left" vertical="center"/>
    </xf>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6" fillId="3" borderId="6" xfId="0" applyFont="1" applyFill="1" applyBorder="1" applyAlignment="1">
      <alignment horizontal="right" vertical="center"/>
    </xf>
    <xf numFmtId="0" fontId="6" fillId="3" borderId="6" xfId="0" applyFont="1" applyFill="1" applyBorder="1" applyAlignment="1">
      <alignment horizontal="center" vertical="center"/>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38" fontId="9" fillId="0" borderId="9" xfId="1" applyFont="1" applyBorder="1" applyAlignment="1">
      <alignment horizontal="right" vertical="center"/>
    </xf>
    <xf numFmtId="38" fontId="9" fillId="0" borderId="10" xfId="1" applyFont="1" applyBorder="1" applyAlignment="1">
      <alignment horizontal="right" vertical="center"/>
    </xf>
    <xf numFmtId="0" fontId="9" fillId="3" borderId="9" xfId="0" applyFont="1" applyFill="1" applyBorder="1" applyAlignment="1">
      <alignment horizontal="right" vertical="center"/>
    </xf>
    <xf numFmtId="38" fontId="9" fillId="0" borderId="9" xfId="1" applyFont="1" applyFill="1" applyBorder="1" applyAlignment="1">
      <alignment horizontal="right" vertical="center"/>
    </xf>
    <xf numFmtId="0" fontId="9" fillId="0" borderId="9" xfId="0" applyFont="1" applyFill="1" applyBorder="1" applyAlignment="1">
      <alignment vertical="center"/>
    </xf>
    <xf numFmtId="38" fontId="27" fillId="0" borderId="0" xfId="1" applyFont="1" applyAlignment="1">
      <alignment horizontal="right" vertical="center"/>
    </xf>
    <xf numFmtId="38" fontId="27" fillId="3" borderId="0" xfId="1" applyFont="1" applyFill="1" applyAlignment="1">
      <alignment horizontal="right" vertical="center"/>
    </xf>
    <xf numFmtId="0" fontId="27" fillId="0" borderId="0" xfId="0" applyFont="1">
      <alignment vertical="center"/>
    </xf>
    <xf numFmtId="0" fontId="27" fillId="3" borderId="0" xfId="0" applyFont="1" applyFill="1">
      <alignment vertical="center"/>
    </xf>
    <xf numFmtId="38" fontId="27" fillId="0" borderId="0" xfId="1" applyFont="1">
      <alignment vertical="center"/>
    </xf>
    <xf numFmtId="38" fontId="27" fillId="3" borderId="0" xfId="1" applyFont="1" applyFill="1">
      <alignment vertical="center"/>
    </xf>
    <xf numFmtId="0" fontId="5" fillId="0" borderId="0" xfId="0" applyFont="1" applyAlignment="1">
      <alignment horizontal="center" vertical="center"/>
    </xf>
    <xf numFmtId="0" fontId="7" fillId="0" borderId="0" xfId="0" applyFont="1" applyBorder="1" applyAlignment="1">
      <alignment horizontal="left" vertical="center"/>
    </xf>
    <xf numFmtId="0" fontId="0" fillId="0" borderId="19" xfId="0" applyBorder="1" applyAlignment="1">
      <alignment horizontal="center" vertical="center"/>
    </xf>
    <xf numFmtId="0" fontId="0" fillId="0" borderId="18" xfId="0"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38" fontId="6" fillId="0" borderId="8" xfId="1" applyFont="1" applyBorder="1" applyAlignment="1">
      <alignment horizontal="center" vertical="center"/>
    </xf>
    <xf numFmtId="38" fontId="6" fillId="0" borderId="10" xfId="1" applyFont="1" applyBorder="1" applyAlignment="1">
      <alignment horizontal="center"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38" fontId="11" fillId="0" borderId="8" xfId="1" applyFont="1" applyBorder="1" applyAlignment="1">
      <alignment horizontal="right" vertical="center"/>
    </xf>
    <xf numFmtId="38" fontId="11" fillId="0" borderId="10" xfId="1" applyFont="1" applyBorder="1" applyAlignment="1">
      <alignment horizontal="righ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38" fontId="6" fillId="3" borderId="0" xfId="1" applyFont="1" applyFill="1" applyBorder="1" applyAlignment="1">
      <alignment horizontal="right" vertical="center"/>
    </xf>
    <xf numFmtId="38" fontId="6" fillId="3" borderId="13" xfId="1" applyFont="1" applyFill="1" applyBorder="1" applyAlignment="1">
      <alignment horizontal="right" vertical="center"/>
    </xf>
    <xf numFmtId="38" fontId="12" fillId="0" borderId="14" xfId="1" applyFont="1" applyBorder="1" applyAlignment="1">
      <alignment horizontal="right" vertical="center"/>
    </xf>
    <xf numFmtId="38" fontId="12" fillId="0" borderId="13" xfId="1" applyFont="1" applyBorder="1" applyAlignment="1">
      <alignment horizontal="right"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38" fontId="6" fillId="0" borderId="0" xfId="1" applyFont="1" applyBorder="1" applyAlignment="1">
      <alignment horizontal="right" vertical="center"/>
    </xf>
    <xf numFmtId="38" fontId="6" fillId="0" borderId="13" xfId="1" applyFont="1" applyBorder="1" applyAlignment="1">
      <alignment horizontal="righ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9" xfId="0" applyFont="1" applyBorder="1">
      <alignment vertical="center"/>
    </xf>
    <xf numFmtId="0" fontId="11" fillId="0" borderId="0" xfId="0" applyFont="1" applyBorder="1">
      <alignment vertical="center"/>
    </xf>
    <xf numFmtId="0" fontId="11" fillId="0" borderId="6" xfId="0" applyFont="1" applyBorder="1">
      <alignment vertical="center"/>
    </xf>
    <xf numFmtId="38" fontId="13" fillId="0" borderId="14" xfId="1" applyFont="1" applyBorder="1" applyAlignment="1">
      <alignment horizontal="center" vertical="center"/>
    </xf>
    <xf numFmtId="38" fontId="13" fillId="0" borderId="13" xfId="1" applyFont="1" applyBorder="1" applyAlignment="1">
      <alignment horizontal="center"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xf numFmtId="38" fontId="14" fillId="0" borderId="19" xfId="1" applyFont="1" applyBorder="1" applyAlignment="1">
      <alignment vertical="center"/>
    </xf>
    <xf numFmtId="38" fontId="14" fillId="0" borderId="18" xfId="1" applyFont="1" applyBorder="1" applyAlignment="1">
      <alignment vertical="center"/>
    </xf>
    <xf numFmtId="0" fontId="8" fillId="0" borderId="0" xfId="0" applyFont="1" applyAlignment="1">
      <alignment horizontal="left"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38" fontId="16" fillId="0" borderId="19" xfId="1" applyFont="1" applyBorder="1" applyAlignment="1">
      <alignment horizontal="center" vertical="center"/>
    </xf>
    <xf numFmtId="38" fontId="16" fillId="0" borderId="18" xfId="1" applyFont="1" applyBorder="1" applyAlignment="1">
      <alignment horizontal="center"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0"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14" fillId="0" borderId="16" xfId="0" applyFont="1" applyBorder="1" applyAlignment="1">
      <alignment horizontal="right" vertical="center"/>
    </xf>
    <xf numFmtId="0" fontId="14" fillId="0" borderId="17" xfId="0" applyFont="1" applyBorder="1" applyAlignment="1">
      <alignment horizontal="right" vertical="center"/>
    </xf>
    <xf numFmtId="38" fontId="14" fillId="0" borderId="8" xfId="1" applyFont="1" applyBorder="1" applyAlignment="1">
      <alignment horizontal="right" vertical="center"/>
    </xf>
    <xf numFmtId="38" fontId="14" fillId="0" borderId="10" xfId="1" applyFont="1" applyBorder="1" applyAlignment="1">
      <alignment horizontal="right" vertical="center"/>
    </xf>
    <xf numFmtId="38" fontId="14" fillId="0" borderId="5" xfId="1" applyFont="1" applyBorder="1" applyAlignment="1">
      <alignment horizontal="right" vertical="center"/>
    </xf>
    <xf numFmtId="38" fontId="14" fillId="0" borderId="7" xfId="1" applyFont="1" applyBorder="1" applyAlignment="1">
      <alignment horizontal="right" vertical="center"/>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2" fillId="0" borderId="9" xfId="0" applyFont="1" applyBorder="1">
      <alignment vertical="center"/>
    </xf>
    <xf numFmtId="0" fontId="12" fillId="0" borderId="0" xfId="0" applyFont="1" applyBorder="1">
      <alignment vertical="center"/>
    </xf>
    <xf numFmtId="0" fontId="12" fillId="0" borderId="6" xfId="0" applyFont="1" applyBorder="1">
      <alignment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0" fillId="0" borderId="21"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8" xfId="0" applyFont="1" applyBorder="1" applyAlignment="1">
      <alignment horizontal="left" vertical="center"/>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38" fontId="23" fillId="2" borderId="21" xfId="1" applyFont="1" applyFill="1" applyBorder="1" applyAlignment="1">
      <alignment horizontal="right" vertical="center" wrapText="1"/>
    </xf>
    <xf numFmtId="38" fontId="23" fillId="2" borderId="15" xfId="1" applyFont="1" applyFill="1" applyBorder="1" applyAlignment="1">
      <alignment horizontal="right" vertical="center" wrapText="1"/>
    </xf>
    <xf numFmtId="38" fontId="23" fillId="2" borderId="25" xfId="1" applyFont="1" applyFill="1" applyBorder="1" applyAlignment="1">
      <alignment horizontal="right" vertical="center" wrapText="1"/>
    </xf>
    <xf numFmtId="38" fontId="23" fillId="2" borderId="26" xfId="1" applyFont="1" applyFill="1" applyBorder="1" applyAlignment="1">
      <alignment horizontal="right" vertical="center" wrapText="1"/>
    </xf>
    <xf numFmtId="38" fontId="23" fillId="2" borderId="27" xfId="1" applyFont="1" applyFill="1" applyBorder="1" applyAlignment="1">
      <alignment horizontal="right" vertical="center" wrapText="1"/>
    </xf>
    <xf numFmtId="38" fontId="23" fillId="2" borderId="28" xfId="1" applyFont="1" applyFill="1" applyBorder="1" applyAlignment="1">
      <alignment horizontal="right" vertical="center" wrapText="1"/>
    </xf>
    <xf numFmtId="0" fontId="29" fillId="3" borderId="21"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30" fillId="3" borderId="1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3" xfId="0" applyFont="1" applyFill="1" applyBorder="1" applyAlignment="1">
      <alignment horizontal="center" vertical="center" wrapText="1"/>
    </xf>
    <xf numFmtId="38" fontId="6" fillId="0" borderId="9" xfId="1" applyFont="1" applyBorder="1" applyAlignment="1">
      <alignment horizontal="center" vertical="center"/>
    </xf>
    <xf numFmtId="38" fontId="11" fillId="0" borderId="9" xfId="1" applyFont="1" applyBorder="1" applyAlignment="1">
      <alignment horizontal="right" vertical="center"/>
    </xf>
    <xf numFmtId="0" fontId="3" fillId="0" borderId="0" xfId="0" applyFont="1" applyAlignment="1">
      <alignment horizontal="left" vertical="center"/>
    </xf>
    <xf numFmtId="38" fontId="0" fillId="3" borderId="0" xfId="1" applyFont="1" applyFill="1" applyBorder="1" applyAlignment="1">
      <alignment horizontal="left" vertical="center"/>
    </xf>
    <xf numFmtId="38" fontId="0" fillId="3" borderId="13" xfId="1" applyFont="1" applyFill="1" applyBorder="1" applyAlignment="1">
      <alignment horizontal="left" vertical="center"/>
    </xf>
    <xf numFmtId="38" fontId="25" fillId="3" borderId="14" xfId="1" applyFont="1" applyFill="1" applyBorder="1" applyAlignment="1">
      <alignment horizontal="left" vertical="center"/>
    </xf>
    <xf numFmtId="38" fontId="25" fillId="3" borderId="0" xfId="1" applyFont="1" applyFill="1" applyBorder="1" applyAlignment="1">
      <alignment horizontal="left" vertical="center"/>
    </xf>
    <xf numFmtId="38" fontId="25" fillId="3" borderId="13" xfId="1" applyFont="1" applyFill="1" applyBorder="1" applyAlignment="1">
      <alignment horizontal="left" vertical="center"/>
    </xf>
    <xf numFmtId="38" fontId="12" fillId="0" borderId="0" xfId="1"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10" xfId="0" applyFont="1" applyBorder="1" applyAlignment="1">
      <alignment horizontal="right" vertical="center"/>
    </xf>
    <xf numFmtId="0" fontId="12" fillId="0" borderId="14" xfId="0" applyFont="1" applyBorder="1" applyAlignment="1">
      <alignment horizontal="right" vertical="center"/>
    </xf>
    <xf numFmtId="0" fontId="12" fillId="0" borderId="0" xfId="0" applyFont="1" applyBorder="1" applyAlignment="1">
      <alignment horizontal="right" vertical="center"/>
    </xf>
    <xf numFmtId="0" fontId="12" fillId="0" borderId="13" xfId="0" applyFont="1" applyBorder="1" applyAlignment="1">
      <alignment horizontal="right" vertical="center"/>
    </xf>
    <xf numFmtId="38" fontId="16" fillId="0" borderId="20" xfId="1" applyFont="1" applyBorder="1" applyAlignment="1">
      <alignment horizontal="center" vertical="center"/>
    </xf>
    <xf numFmtId="0" fontId="11" fillId="0" borderId="8" xfId="0" applyFont="1" applyBorder="1" applyAlignment="1">
      <alignment horizontal="right" vertical="top"/>
    </xf>
    <xf numFmtId="0" fontId="11" fillId="0" borderId="9" xfId="0" applyFont="1" applyBorder="1" applyAlignment="1">
      <alignment horizontal="right" vertical="top"/>
    </xf>
    <xf numFmtId="0" fontId="11" fillId="0" borderId="10" xfId="0" applyFont="1" applyBorder="1" applyAlignment="1">
      <alignment horizontal="right" vertical="top"/>
    </xf>
    <xf numFmtId="38" fontId="13" fillId="0" borderId="0" xfId="1" applyFont="1" applyBorder="1" applyAlignment="1">
      <alignment horizontal="center" vertical="center"/>
    </xf>
    <xf numFmtId="0" fontId="22" fillId="0" borderId="19" xfId="0" applyFont="1" applyBorder="1" applyAlignment="1">
      <alignment horizontal="left" vertical="center" wrapText="1"/>
    </xf>
    <xf numFmtId="0" fontId="22" fillId="0" borderId="18" xfId="0" applyFont="1" applyBorder="1" applyAlignment="1">
      <alignment horizontal="left" vertical="center" wrapText="1"/>
    </xf>
    <xf numFmtId="38" fontId="14" fillId="0" borderId="20" xfId="1" applyFont="1" applyBorder="1" applyAlignment="1">
      <alignment vertical="center"/>
    </xf>
    <xf numFmtId="0" fontId="11" fillId="0" borderId="14" xfId="0" applyFont="1" applyBorder="1" applyAlignment="1">
      <alignment horizontal="right" vertical="center"/>
    </xf>
    <xf numFmtId="0" fontId="11" fillId="0" borderId="0" xfId="0" applyFont="1" applyBorder="1" applyAlignment="1">
      <alignment horizontal="right" vertical="center"/>
    </xf>
    <xf numFmtId="0" fontId="11" fillId="0" borderId="13"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38" fontId="14" fillId="0" borderId="9" xfId="1" applyFont="1" applyBorder="1" applyAlignment="1">
      <alignment horizontal="right" vertical="center"/>
    </xf>
    <xf numFmtId="38" fontId="14" fillId="0" borderId="6" xfId="1" applyFont="1" applyBorder="1" applyAlignment="1">
      <alignment horizontal="right" vertical="center"/>
    </xf>
    <xf numFmtId="38" fontId="6" fillId="0" borderId="6" xfId="1" applyFont="1" applyBorder="1" applyAlignment="1">
      <alignment horizontal="right" vertical="center"/>
    </xf>
    <xf numFmtId="38" fontId="6" fillId="0" borderId="7" xfId="1" applyFont="1" applyBorder="1" applyAlignment="1">
      <alignment horizontal="right"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9" fillId="0" borderId="14" xfId="0" applyFont="1" applyBorder="1" applyAlignment="1">
      <alignment horizontal="right" vertical="center"/>
    </xf>
    <xf numFmtId="0" fontId="9" fillId="0" borderId="0" xfId="0" applyFont="1" applyBorder="1" applyAlignment="1">
      <alignment horizontal="right" vertical="center"/>
    </xf>
    <xf numFmtId="0" fontId="9" fillId="0" borderId="13"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38" fontId="12" fillId="0" borderId="5" xfId="1" applyFont="1" applyBorder="1" applyAlignment="1">
      <alignment horizontal="right" vertical="center"/>
    </xf>
    <xf numFmtId="38" fontId="12" fillId="0" borderId="6" xfId="1" applyFont="1" applyBorder="1" applyAlignment="1">
      <alignment horizontal="right" vertical="center"/>
    </xf>
    <xf numFmtId="0" fontId="26" fillId="3" borderId="8"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9" fillId="0" borderId="0" xfId="0" applyFont="1" applyAlignment="1">
      <alignment horizontal="center" vertical="center"/>
    </xf>
    <xf numFmtId="38" fontId="0" fillId="0" borderId="8" xfId="1" applyFont="1" applyBorder="1" applyAlignment="1">
      <alignment horizontal="left" vertical="center"/>
    </xf>
    <xf numFmtId="38" fontId="0" fillId="0" borderId="9" xfId="1" applyFont="1" applyBorder="1" applyAlignment="1">
      <alignment horizontal="left" vertical="center"/>
    </xf>
    <xf numFmtId="38" fontId="0" fillId="3" borderId="6" xfId="1" applyFont="1" applyFill="1" applyBorder="1" applyAlignment="1">
      <alignment horizontal="left" vertical="center"/>
    </xf>
    <xf numFmtId="38" fontId="0" fillId="3" borderId="7" xfId="1" applyFont="1" applyFill="1" applyBorder="1" applyAlignment="1">
      <alignment horizontal="left" vertical="center"/>
    </xf>
    <xf numFmtId="38" fontId="19" fillId="0" borderId="13" xfId="1" applyFont="1" applyBorder="1" applyAlignment="1">
      <alignment horizontal="center" vertical="center"/>
    </xf>
    <xf numFmtId="38" fontId="20" fillId="0" borderId="13" xfId="1" applyFont="1" applyBorder="1" applyAlignment="1">
      <alignment horizontal="center"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38" fontId="17" fillId="3" borderId="14" xfId="1" applyFont="1" applyFill="1" applyBorder="1" applyAlignment="1">
      <alignment horizontal="center" vertical="center"/>
    </xf>
    <xf numFmtId="38" fontId="17" fillId="3" borderId="0" xfId="1"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4</xdr:col>
      <xdr:colOff>276225</xdr:colOff>
      <xdr:row>1</xdr:row>
      <xdr:rowOff>228600</xdr:rowOff>
    </xdr:to>
    <xdr:sp macro="" textlink="">
      <xdr:nvSpPr>
        <xdr:cNvPr id="2" name="角丸四角形 1"/>
        <xdr:cNvSpPr/>
      </xdr:nvSpPr>
      <xdr:spPr>
        <a:xfrm>
          <a:off x="123825" y="47625"/>
          <a:ext cx="2266950" cy="752475"/>
        </a:xfrm>
        <a:prstGeom prst="roundRect">
          <a:avLst>
            <a:gd name="adj" fmla="val 211"/>
          </a:avLst>
        </a:prstGeom>
        <a:solidFill>
          <a:schemeClr val="accent6">
            <a:lumMod val="20000"/>
            <a:lumOff val="80000"/>
          </a:schemeClr>
        </a:solid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参考例①</a:t>
          </a:r>
          <a:r>
            <a:rPr kumimoji="1" lang="en-US" altLang="ja-JP" sz="1100" b="1">
              <a:solidFill>
                <a:srgbClr val="FF0000"/>
              </a:solidFill>
            </a:rPr>
            <a:t>-1</a:t>
          </a:r>
          <a:endParaRPr kumimoji="1" lang="ja-JP" altLang="en-US" sz="1100" b="1">
            <a:solidFill>
              <a:srgbClr val="FF0000"/>
            </a:solidFill>
          </a:endParaRPr>
        </a:p>
        <a:p>
          <a:pPr algn="l"/>
          <a:r>
            <a:rPr kumimoji="1" lang="ja-JP" altLang="en-US" sz="1100" b="1">
              <a:solidFill>
                <a:srgbClr val="FF0000"/>
              </a:solidFill>
            </a:rPr>
            <a:t>業務別見積明細書から見積書・単価表へ自動転記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152400</xdr:colOff>
      <xdr:row>2</xdr:row>
      <xdr:rowOff>95250</xdr:rowOff>
    </xdr:to>
    <xdr:sp macro="" textlink="">
      <xdr:nvSpPr>
        <xdr:cNvPr id="2" name="角丸四角形 1"/>
        <xdr:cNvSpPr/>
      </xdr:nvSpPr>
      <xdr:spPr>
        <a:xfrm>
          <a:off x="0" y="0"/>
          <a:ext cx="2266950" cy="752475"/>
        </a:xfrm>
        <a:prstGeom prst="roundRect">
          <a:avLst>
            <a:gd name="adj" fmla="val 2743"/>
          </a:avLst>
        </a:prstGeom>
        <a:solidFill>
          <a:schemeClr val="accent6">
            <a:lumMod val="20000"/>
            <a:lumOff val="80000"/>
          </a:schemeClr>
        </a:solid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参考例①</a:t>
          </a:r>
          <a:r>
            <a:rPr kumimoji="1" lang="en-US" altLang="ja-JP" sz="1100" b="1">
              <a:solidFill>
                <a:srgbClr val="FF0000"/>
              </a:solidFill>
            </a:rPr>
            <a:t>-2</a:t>
          </a:r>
          <a:endParaRPr kumimoji="1" lang="ja-JP" altLang="en-US" sz="1100" b="1">
            <a:solidFill>
              <a:srgbClr val="FF0000"/>
            </a:solidFill>
          </a:endParaRPr>
        </a:p>
        <a:p>
          <a:pPr algn="l"/>
          <a:r>
            <a:rPr kumimoji="1" lang="ja-JP" altLang="en-US" sz="1100" b="1">
              <a:solidFill>
                <a:srgbClr val="FF0000"/>
              </a:solidFill>
            </a:rPr>
            <a:t>業務別見積明細書から見積書・単価表へ自動転記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workbookViewId="0">
      <selection activeCell="K1" sqref="K1"/>
    </sheetView>
  </sheetViews>
  <sheetFormatPr defaultRowHeight="13.5" x14ac:dyDescent="0.15"/>
  <cols>
    <col min="1" max="1" width="2.875" customWidth="1"/>
    <col min="2" max="2" width="19.25" customWidth="1"/>
    <col min="3" max="3" width="2.5" customWidth="1"/>
    <col min="4" max="4" width="3.125" style="45" customWidth="1"/>
    <col min="5" max="5" width="4.25" customWidth="1"/>
    <col min="6" max="6" width="3.375" customWidth="1"/>
    <col min="7" max="7" width="4.25" style="1" customWidth="1"/>
    <col min="8" max="8" width="5.25" customWidth="1"/>
    <col min="9" max="9" width="3.25" customWidth="1"/>
    <col min="10" max="10" width="4.75" customWidth="1"/>
    <col min="11" max="11" width="5.125" style="34" customWidth="1"/>
    <col min="12" max="12" width="5.875" style="34" customWidth="1"/>
    <col min="13" max="13" width="10" customWidth="1"/>
    <col min="14" max="14" width="11.875" style="13" customWidth="1"/>
    <col min="15" max="15" width="3.25" style="13" customWidth="1"/>
  </cols>
  <sheetData>
    <row r="1" spans="1:15" ht="45" customHeight="1" x14ac:dyDescent="0.15"/>
    <row r="2" spans="1:15" ht="18.75" x14ac:dyDescent="0.15">
      <c r="A2" s="95" t="s">
        <v>6</v>
      </c>
      <c r="B2" s="95"/>
      <c r="C2" s="95"/>
      <c r="D2" s="95"/>
      <c r="E2" s="95"/>
      <c r="F2" s="95"/>
      <c r="G2" s="95"/>
      <c r="H2" s="95"/>
      <c r="I2" s="95"/>
      <c r="J2" s="95"/>
      <c r="K2" s="95"/>
      <c r="L2" s="95"/>
      <c r="M2" s="95"/>
      <c r="N2" s="95"/>
      <c r="O2" s="95"/>
    </row>
    <row r="3" spans="1:15" x14ac:dyDescent="0.15">
      <c r="B3" s="2"/>
      <c r="C3" s="2"/>
      <c r="D3" s="39"/>
      <c r="E3" s="2"/>
      <c r="F3" s="2"/>
      <c r="G3" s="21"/>
    </row>
    <row r="4" spans="1:15" ht="14.25" thickBot="1" x14ac:dyDescent="0.2">
      <c r="A4" s="96" t="s">
        <v>7</v>
      </c>
      <c r="B4" s="96"/>
      <c r="C4" s="96"/>
      <c r="D4" s="96"/>
      <c r="E4" s="96"/>
      <c r="F4" s="3"/>
      <c r="G4" s="22"/>
    </row>
    <row r="5" spans="1:15" ht="14.25" customHeight="1" thickBot="1" x14ac:dyDescent="0.2">
      <c r="A5" s="97"/>
      <c r="B5" s="98"/>
      <c r="C5" s="99" t="s">
        <v>8</v>
      </c>
      <c r="D5" s="100"/>
      <c r="E5" s="100"/>
      <c r="F5" s="100"/>
      <c r="G5" s="100"/>
      <c r="H5" s="100"/>
      <c r="I5" s="100"/>
      <c r="J5" s="100"/>
      <c r="K5" s="100"/>
      <c r="L5" s="101"/>
      <c r="M5" s="20" t="s">
        <v>9</v>
      </c>
      <c r="N5" s="102" t="s">
        <v>10</v>
      </c>
      <c r="O5" s="103"/>
    </row>
    <row r="6" spans="1:15" x14ac:dyDescent="0.15">
      <c r="A6" s="104" t="s">
        <v>11</v>
      </c>
      <c r="B6" s="105"/>
      <c r="C6" s="68"/>
      <c r="D6" s="40"/>
      <c r="E6" s="9"/>
      <c r="F6" s="9"/>
      <c r="G6" s="71"/>
      <c r="H6" s="10"/>
      <c r="I6" s="10"/>
      <c r="J6" s="10"/>
      <c r="K6" s="33"/>
      <c r="L6" s="14"/>
      <c r="M6" s="25">
        <f>SUM(M7:M9)</f>
        <v>13</v>
      </c>
      <c r="N6" s="106">
        <f t="shared" ref="N6" si="0">SUM(N7:N9)</f>
        <v>110000</v>
      </c>
      <c r="O6" s="107"/>
    </row>
    <row r="7" spans="1:15" x14ac:dyDescent="0.15">
      <c r="A7" s="114" t="s">
        <v>24</v>
      </c>
      <c r="B7" s="115"/>
      <c r="C7" s="66"/>
      <c r="D7" s="76">
        <v>2</v>
      </c>
      <c r="E7" s="69" t="s">
        <v>0</v>
      </c>
      <c r="F7" s="69"/>
      <c r="G7" s="77">
        <v>3</v>
      </c>
      <c r="H7" s="7" t="s">
        <v>27</v>
      </c>
      <c r="I7" s="7"/>
      <c r="J7" s="8" t="s">
        <v>28</v>
      </c>
      <c r="K7" s="110">
        <v>10000</v>
      </c>
      <c r="L7" s="111"/>
      <c r="M7" s="26">
        <f>G7</f>
        <v>3</v>
      </c>
      <c r="N7" s="112">
        <f>K7*M7</f>
        <v>30000</v>
      </c>
      <c r="O7" s="113"/>
    </row>
    <row r="8" spans="1:15" x14ac:dyDescent="0.15">
      <c r="A8" s="114" t="s">
        <v>25</v>
      </c>
      <c r="B8" s="115"/>
      <c r="C8" s="66"/>
      <c r="D8" s="76">
        <v>3</v>
      </c>
      <c r="E8" s="69" t="s">
        <v>0</v>
      </c>
      <c r="F8" s="69"/>
      <c r="G8" s="77">
        <v>10</v>
      </c>
      <c r="H8" s="7" t="s">
        <v>27</v>
      </c>
      <c r="I8" s="7"/>
      <c r="J8" s="8" t="s">
        <v>28</v>
      </c>
      <c r="K8" s="110">
        <v>8000</v>
      </c>
      <c r="L8" s="111"/>
      <c r="M8" s="26">
        <f t="shared" ref="M8:M9" si="1">G8</f>
        <v>10</v>
      </c>
      <c r="N8" s="112">
        <f t="shared" ref="N8:N9" si="2">K8*M8</f>
        <v>80000</v>
      </c>
      <c r="O8" s="113"/>
    </row>
    <row r="9" spans="1:15" ht="14.25" thickBot="1" x14ac:dyDescent="0.2">
      <c r="A9" s="108" t="s">
        <v>26</v>
      </c>
      <c r="B9" s="109"/>
      <c r="C9" s="66"/>
      <c r="D9" s="76"/>
      <c r="E9" s="69" t="s">
        <v>0</v>
      </c>
      <c r="F9" s="69"/>
      <c r="G9" s="77"/>
      <c r="H9" s="7" t="s">
        <v>27</v>
      </c>
      <c r="I9" s="7"/>
      <c r="J9" s="8" t="s">
        <v>28</v>
      </c>
      <c r="K9" s="110">
        <v>8000</v>
      </c>
      <c r="L9" s="111"/>
      <c r="M9" s="26">
        <f t="shared" si="1"/>
        <v>0</v>
      </c>
      <c r="N9" s="112">
        <f t="shared" si="2"/>
        <v>0</v>
      </c>
      <c r="O9" s="113"/>
    </row>
    <row r="10" spans="1:15" x14ac:dyDescent="0.15">
      <c r="A10" s="104" t="s">
        <v>12</v>
      </c>
      <c r="B10" s="105"/>
      <c r="C10" s="68"/>
      <c r="D10" s="40"/>
      <c r="E10" s="9"/>
      <c r="F10" s="9"/>
      <c r="G10" s="71"/>
      <c r="H10" s="10"/>
      <c r="I10" s="10"/>
      <c r="J10" s="10"/>
      <c r="K10" s="33"/>
      <c r="L10" s="14"/>
      <c r="M10" s="25">
        <f>SUM(M11:M13)</f>
        <v>39</v>
      </c>
      <c r="N10" s="106">
        <f t="shared" ref="N10" si="3">SUM(N11:N13)</f>
        <v>328000</v>
      </c>
      <c r="O10" s="107"/>
    </row>
    <row r="11" spans="1:15" x14ac:dyDescent="0.15">
      <c r="A11" s="114" t="s">
        <v>24</v>
      </c>
      <c r="B11" s="115"/>
      <c r="C11" s="66"/>
      <c r="D11" s="76">
        <v>8</v>
      </c>
      <c r="E11" s="118" t="s">
        <v>27</v>
      </c>
      <c r="F11" s="118"/>
      <c r="G11" s="16"/>
      <c r="H11" s="15"/>
      <c r="I11" s="15"/>
      <c r="J11" s="8" t="s">
        <v>28</v>
      </c>
      <c r="K11" s="116">
        <f>$K$7</f>
        <v>10000</v>
      </c>
      <c r="L11" s="117"/>
      <c r="M11" s="26">
        <f>D11</f>
        <v>8</v>
      </c>
      <c r="N11" s="112">
        <f>K11*M11</f>
        <v>80000</v>
      </c>
      <c r="O11" s="113"/>
    </row>
    <row r="12" spans="1:15" x14ac:dyDescent="0.15">
      <c r="A12" s="114" t="s">
        <v>25</v>
      </c>
      <c r="B12" s="115"/>
      <c r="C12" s="66"/>
      <c r="D12" s="76">
        <v>25</v>
      </c>
      <c r="E12" s="118" t="s">
        <v>27</v>
      </c>
      <c r="F12" s="118"/>
      <c r="G12" s="16"/>
      <c r="H12" s="15"/>
      <c r="I12" s="15"/>
      <c r="J12" s="8" t="s">
        <v>28</v>
      </c>
      <c r="K12" s="116">
        <f>$K$8</f>
        <v>8000</v>
      </c>
      <c r="L12" s="117"/>
      <c r="M12" s="26">
        <f t="shared" ref="M12:M13" si="4">D12</f>
        <v>25</v>
      </c>
      <c r="N12" s="112">
        <f t="shared" ref="N12:N13" si="5">K12*M12</f>
        <v>200000</v>
      </c>
      <c r="O12" s="113"/>
    </row>
    <row r="13" spans="1:15" ht="14.25" thickBot="1" x14ac:dyDescent="0.2">
      <c r="A13" s="108" t="s">
        <v>26</v>
      </c>
      <c r="B13" s="109"/>
      <c r="C13" s="66"/>
      <c r="D13" s="76">
        <v>6</v>
      </c>
      <c r="E13" s="120" t="s">
        <v>27</v>
      </c>
      <c r="F13" s="120"/>
      <c r="G13" s="16"/>
      <c r="H13" s="15"/>
      <c r="I13" s="15"/>
      <c r="J13" s="8" t="s">
        <v>28</v>
      </c>
      <c r="K13" s="116">
        <f>$K$9</f>
        <v>8000</v>
      </c>
      <c r="L13" s="117"/>
      <c r="M13" s="26">
        <f t="shared" si="4"/>
        <v>6</v>
      </c>
      <c r="N13" s="112">
        <f t="shared" si="5"/>
        <v>48000</v>
      </c>
      <c r="O13" s="113"/>
    </row>
    <row r="14" spans="1:15" x14ac:dyDescent="0.15">
      <c r="A14" s="104" t="s">
        <v>13</v>
      </c>
      <c r="B14" s="105"/>
      <c r="C14" s="68"/>
      <c r="D14" s="40"/>
      <c r="E14" s="9"/>
      <c r="F14" s="9"/>
      <c r="G14" s="71"/>
      <c r="H14" s="10"/>
      <c r="I14" s="10"/>
      <c r="J14" s="10"/>
      <c r="K14" s="33"/>
      <c r="L14" s="14"/>
      <c r="M14" s="25">
        <f>SUM(M15:M17)</f>
        <v>6</v>
      </c>
      <c r="N14" s="106">
        <f t="shared" ref="N14" si="6">SUM(N15:N17)</f>
        <v>54000</v>
      </c>
      <c r="O14" s="107"/>
    </row>
    <row r="15" spans="1:15" x14ac:dyDescent="0.15">
      <c r="A15" s="114" t="s">
        <v>24</v>
      </c>
      <c r="B15" s="115"/>
      <c r="C15" s="66"/>
      <c r="D15" s="76">
        <v>3</v>
      </c>
      <c r="E15" s="119" t="s">
        <v>29</v>
      </c>
      <c r="F15" s="119"/>
      <c r="G15" s="77">
        <v>1</v>
      </c>
      <c r="H15" s="7" t="s">
        <v>27</v>
      </c>
      <c r="I15" s="7"/>
      <c r="J15" s="8" t="s">
        <v>28</v>
      </c>
      <c r="K15" s="116">
        <f>$K$7</f>
        <v>10000</v>
      </c>
      <c r="L15" s="117"/>
      <c r="M15" s="26">
        <f>D15*G15</f>
        <v>3</v>
      </c>
      <c r="N15" s="112">
        <f>K15*M15</f>
        <v>30000</v>
      </c>
      <c r="O15" s="113"/>
    </row>
    <row r="16" spans="1:15" x14ac:dyDescent="0.15">
      <c r="A16" s="114" t="s">
        <v>25</v>
      </c>
      <c r="B16" s="115"/>
      <c r="C16" s="66"/>
      <c r="D16" s="76">
        <v>3</v>
      </c>
      <c r="E16" s="119" t="s">
        <v>29</v>
      </c>
      <c r="F16" s="119"/>
      <c r="G16" s="77">
        <v>1</v>
      </c>
      <c r="H16" s="7" t="s">
        <v>27</v>
      </c>
      <c r="I16" s="7"/>
      <c r="J16" s="8" t="s">
        <v>28</v>
      </c>
      <c r="K16" s="116">
        <f>$K$8</f>
        <v>8000</v>
      </c>
      <c r="L16" s="117"/>
      <c r="M16" s="26">
        <f t="shared" ref="M16:M17" si="7">D16*G16</f>
        <v>3</v>
      </c>
      <c r="N16" s="112">
        <f t="shared" ref="N16:N17" si="8">K16*M16</f>
        <v>24000</v>
      </c>
      <c r="O16" s="113"/>
    </row>
    <row r="17" spans="1:18" ht="14.25" thickBot="1" x14ac:dyDescent="0.2">
      <c r="A17" s="108" t="s">
        <v>26</v>
      </c>
      <c r="B17" s="109"/>
      <c r="C17" s="67"/>
      <c r="D17" s="78"/>
      <c r="E17" s="121" t="s">
        <v>29</v>
      </c>
      <c r="F17" s="121"/>
      <c r="G17" s="79"/>
      <c r="H17" s="11" t="s">
        <v>27</v>
      </c>
      <c r="I17" s="11"/>
      <c r="J17" s="12" t="s">
        <v>28</v>
      </c>
      <c r="K17" s="116">
        <f>$K$9</f>
        <v>8000</v>
      </c>
      <c r="L17" s="117"/>
      <c r="M17" s="26">
        <f t="shared" si="7"/>
        <v>0</v>
      </c>
      <c r="N17" s="112">
        <f t="shared" si="8"/>
        <v>0</v>
      </c>
      <c r="O17" s="113"/>
    </row>
    <row r="18" spans="1:18" x14ac:dyDescent="0.15">
      <c r="A18" s="104" t="s">
        <v>14</v>
      </c>
      <c r="B18" s="105"/>
      <c r="C18" s="68"/>
      <c r="D18" s="40"/>
      <c r="E18" s="9"/>
      <c r="F18" s="9"/>
      <c r="G18" s="71"/>
      <c r="H18" s="10"/>
      <c r="I18" s="10"/>
      <c r="J18" s="10"/>
      <c r="K18" s="33"/>
      <c r="L18" s="14"/>
      <c r="M18" s="25">
        <f>SUM(M19:M21)</f>
        <v>12</v>
      </c>
      <c r="N18" s="106">
        <f t="shared" ref="N18" si="9">SUM(N19:N21)</f>
        <v>108000</v>
      </c>
      <c r="O18" s="107"/>
    </row>
    <row r="19" spans="1:18" x14ac:dyDescent="0.15">
      <c r="A19" s="114" t="s">
        <v>24</v>
      </c>
      <c r="B19" s="115"/>
      <c r="C19" s="66"/>
      <c r="D19" s="76">
        <v>3</v>
      </c>
      <c r="E19" s="119" t="s">
        <v>29</v>
      </c>
      <c r="F19" s="119"/>
      <c r="G19" s="77">
        <v>2</v>
      </c>
      <c r="H19" s="7" t="s">
        <v>27</v>
      </c>
      <c r="I19" s="7"/>
      <c r="J19" s="8" t="s">
        <v>28</v>
      </c>
      <c r="K19" s="116">
        <f>$K$7</f>
        <v>10000</v>
      </c>
      <c r="L19" s="117"/>
      <c r="M19" s="26">
        <f>D19*G19</f>
        <v>6</v>
      </c>
      <c r="N19" s="112">
        <f>K19*M19</f>
        <v>60000</v>
      </c>
      <c r="O19" s="113"/>
    </row>
    <row r="20" spans="1:18" x14ac:dyDescent="0.15">
      <c r="A20" s="114" t="s">
        <v>25</v>
      </c>
      <c r="B20" s="115"/>
      <c r="C20" s="66"/>
      <c r="D20" s="76">
        <v>3</v>
      </c>
      <c r="E20" s="119" t="s">
        <v>29</v>
      </c>
      <c r="F20" s="119"/>
      <c r="G20" s="77">
        <v>2</v>
      </c>
      <c r="H20" s="7" t="s">
        <v>27</v>
      </c>
      <c r="I20" s="7"/>
      <c r="J20" s="8" t="s">
        <v>28</v>
      </c>
      <c r="K20" s="116">
        <f>$K$8</f>
        <v>8000</v>
      </c>
      <c r="L20" s="117"/>
      <c r="M20" s="26">
        <f t="shared" ref="M20:M21" si="10">D20*G20</f>
        <v>6</v>
      </c>
      <c r="N20" s="112">
        <f t="shared" ref="N20:N21" si="11">K20*M20</f>
        <v>48000</v>
      </c>
      <c r="O20" s="113"/>
    </row>
    <row r="21" spans="1:18" ht="14.25" thickBot="1" x14ac:dyDescent="0.2">
      <c r="A21" s="108" t="s">
        <v>26</v>
      </c>
      <c r="B21" s="109"/>
      <c r="C21" s="66"/>
      <c r="D21" s="76"/>
      <c r="E21" s="121" t="s">
        <v>29</v>
      </c>
      <c r="F21" s="121"/>
      <c r="G21" s="77"/>
      <c r="H21" s="7" t="s">
        <v>27</v>
      </c>
      <c r="I21" s="7"/>
      <c r="J21" s="8" t="s">
        <v>28</v>
      </c>
      <c r="K21" s="116">
        <f>$K$9</f>
        <v>8000</v>
      </c>
      <c r="L21" s="117"/>
      <c r="M21" s="26">
        <f t="shared" si="10"/>
        <v>0</v>
      </c>
      <c r="N21" s="112">
        <f t="shared" si="11"/>
        <v>0</v>
      </c>
      <c r="O21" s="113"/>
    </row>
    <row r="22" spans="1:18" x14ac:dyDescent="0.15">
      <c r="A22" s="104" t="s">
        <v>15</v>
      </c>
      <c r="B22" s="105"/>
      <c r="C22" s="126"/>
      <c r="D22" s="127"/>
      <c r="E22" s="127"/>
      <c r="F22" s="127"/>
      <c r="G22" s="127"/>
      <c r="H22" s="127"/>
      <c r="I22" s="127"/>
      <c r="J22" s="127"/>
      <c r="K22" s="127"/>
      <c r="L22" s="128"/>
      <c r="M22" s="135">
        <f>M6+M10+M14+M18</f>
        <v>70</v>
      </c>
      <c r="N22" s="106">
        <f>N6+N10+N14+N18</f>
        <v>600000</v>
      </c>
      <c r="O22" s="107"/>
    </row>
    <row r="23" spans="1:18" x14ac:dyDescent="0.15">
      <c r="A23" s="122"/>
      <c r="B23" s="123"/>
      <c r="C23" s="129"/>
      <c r="D23" s="130"/>
      <c r="E23" s="130"/>
      <c r="F23" s="130"/>
      <c r="G23" s="130"/>
      <c r="H23" s="130"/>
      <c r="I23" s="130"/>
      <c r="J23" s="130"/>
      <c r="K23" s="130"/>
      <c r="L23" s="131"/>
      <c r="M23" s="136"/>
      <c r="N23" s="138" t="s">
        <v>30</v>
      </c>
      <c r="O23" s="139"/>
    </row>
    <row r="24" spans="1:18" ht="14.25" thickBot="1" x14ac:dyDescent="0.2">
      <c r="A24" s="124"/>
      <c r="B24" s="125"/>
      <c r="C24" s="132"/>
      <c r="D24" s="133"/>
      <c r="E24" s="133"/>
      <c r="F24" s="133"/>
      <c r="G24" s="133"/>
      <c r="H24" s="133"/>
      <c r="I24" s="133"/>
      <c r="J24" s="133"/>
      <c r="K24" s="133"/>
      <c r="L24" s="134"/>
      <c r="M24" s="137"/>
      <c r="N24" s="37">
        <f>ROUNDDOWN(N22*8/108,0)</f>
        <v>44444</v>
      </c>
      <c r="O24" s="27" t="s">
        <v>31</v>
      </c>
    </row>
    <row r="25" spans="1:18" ht="32.25" customHeight="1" thickBot="1" x14ac:dyDescent="0.2">
      <c r="A25" s="140" t="s">
        <v>16</v>
      </c>
      <c r="B25" s="141"/>
      <c r="C25" s="142" t="s">
        <v>17</v>
      </c>
      <c r="D25" s="143"/>
      <c r="E25" s="143"/>
      <c r="F25" s="143"/>
      <c r="G25" s="143"/>
      <c r="H25" s="143"/>
      <c r="I25" s="143"/>
      <c r="J25" s="143"/>
      <c r="K25" s="143"/>
      <c r="L25" s="144"/>
      <c r="M25" s="28"/>
      <c r="N25" s="145">
        <f>ROUNDDOWN(N22*2/3,0)</f>
        <v>400000</v>
      </c>
      <c r="O25" s="146"/>
    </row>
    <row r="26" spans="1:18" ht="14.25" thickBot="1" x14ac:dyDescent="0.2">
      <c r="A26" s="147" t="s">
        <v>18</v>
      </c>
      <c r="B26" s="147"/>
      <c r="C26" s="5"/>
      <c r="D26" s="43"/>
      <c r="E26" s="5"/>
      <c r="F26" s="5"/>
      <c r="G26" s="23"/>
      <c r="M26" s="29"/>
      <c r="N26" s="30"/>
      <c r="O26" s="30"/>
    </row>
    <row r="27" spans="1:18" ht="14.25" thickBot="1" x14ac:dyDescent="0.2">
      <c r="A27" s="97"/>
      <c r="B27" s="98"/>
      <c r="C27" s="148" t="s">
        <v>19</v>
      </c>
      <c r="D27" s="149"/>
      <c r="E27" s="149"/>
      <c r="F27" s="149"/>
      <c r="G27" s="149"/>
      <c r="H27" s="149"/>
      <c r="I27" s="149"/>
      <c r="J27" s="149"/>
      <c r="K27" s="149"/>
      <c r="L27" s="150"/>
      <c r="M27" s="31" t="s">
        <v>9</v>
      </c>
      <c r="N27" s="151" t="s">
        <v>10</v>
      </c>
      <c r="O27" s="152"/>
    </row>
    <row r="28" spans="1:18" x14ac:dyDescent="0.15">
      <c r="A28" s="153" t="s">
        <v>20</v>
      </c>
      <c r="B28" s="154"/>
      <c r="C28" s="155" t="s">
        <v>21</v>
      </c>
      <c r="D28" s="156"/>
      <c r="E28" s="156"/>
      <c r="F28" s="156"/>
      <c r="G28" s="156"/>
      <c r="H28" s="156"/>
      <c r="I28" s="70"/>
      <c r="J28" s="18"/>
      <c r="K28" s="35"/>
      <c r="L28" s="36"/>
      <c r="M28" s="32">
        <f>SUM(M29:M31)</f>
        <v>24</v>
      </c>
      <c r="N28" s="106">
        <f>SUM(N29:O31)</f>
        <v>216000</v>
      </c>
      <c r="O28" s="107"/>
      <c r="R28" s="4"/>
    </row>
    <row r="29" spans="1:18" x14ac:dyDescent="0.15">
      <c r="A29" s="114" t="s">
        <v>24</v>
      </c>
      <c r="B29" s="115"/>
      <c r="C29" s="66"/>
      <c r="D29" s="76">
        <v>12</v>
      </c>
      <c r="E29" s="119" t="s">
        <v>29</v>
      </c>
      <c r="F29" s="119"/>
      <c r="G29" s="77">
        <v>1</v>
      </c>
      <c r="H29" s="7" t="s">
        <v>27</v>
      </c>
      <c r="I29" s="7"/>
      <c r="J29" s="8" t="s">
        <v>28</v>
      </c>
      <c r="K29" s="116">
        <f>$K$7</f>
        <v>10000</v>
      </c>
      <c r="L29" s="117"/>
      <c r="M29" s="26">
        <f>D29*G29</f>
        <v>12</v>
      </c>
      <c r="N29" s="112">
        <f>K29*M29</f>
        <v>120000</v>
      </c>
      <c r="O29" s="113"/>
    </row>
    <row r="30" spans="1:18" x14ac:dyDescent="0.15">
      <c r="A30" s="114" t="s">
        <v>25</v>
      </c>
      <c r="B30" s="115"/>
      <c r="C30" s="66"/>
      <c r="D30" s="76">
        <v>12</v>
      </c>
      <c r="E30" s="119" t="s">
        <v>29</v>
      </c>
      <c r="F30" s="119"/>
      <c r="G30" s="77">
        <v>1</v>
      </c>
      <c r="H30" s="7" t="s">
        <v>27</v>
      </c>
      <c r="I30" s="7"/>
      <c r="J30" s="8" t="s">
        <v>28</v>
      </c>
      <c r="K30" s="116">
        <f>$K$8</f>
        <v>8000</v>
      </c>
      <c r="L30" s="117"/>
      <c r="M30" s="26">
        <f t="shared" ref="M30:M31" si="12">D30*G30</f>
        <v>12</v>
      </c>
      <c r="N30" s="112">
        <f t="shared" ref="N30:N31" si="13">K30*M30</f>
        <v>96000</v>
      </c>
      <c r="O30" s="113"/>
    </row>
    <row r="31" spans="1:18" ht="14.25" thickBot="1" x14ac:dyDescent="0.2">
      <c r="A31" s="108" t="s">
        <v>26</v>
      </c>
      <c r="B31" s="109"/>
      <c r="C31" s="67"/>
      <c r="D31" s="78"/>
      <c r="E31" s="121" t="s">
        <v>29</v>
      </c>
      <c r="F31" s="121"/>
      <c r="G31" s="79"/>
      <c r="H31" s="11" t="s">
        <v>27</v>
      </c>
      <c r="I31" s="11"/>
      <c r="J31" s="12" t="s">
        <v>28</v>
      </c>
      <c r="K31" s="116">
        <f>$K$9</f>
        <v>8000</v>
      </c>
      <c r="L31" s="117"/>
      <c r="M31" s="26">
        <f t="shared" si="12"/>
        <v>0</v>
      </c>
      <c r="N31" s="112">
        <f t="shared" si="13"/>
        <v>0</v>
      </c>
      <c r="O31" s="113"/>
    </row>
    <row r="32" spans="1:18" x14ac:dyDescent="0.15">
      <c r="A32" s="153" t="s">
        <v>22</v>
      </c>
      <c r="B32" s="154"/>
      <c r="C32" s="82" t="s">
        <v>2</v>
      </c>
      <c r="D32" s="86">
        <v>4</v>
      </c>
      <c r="E32" s="83" t="s">
        <v>36</v>
      </c>
      <c r="F32" s="88">
        <f>12/D32</f>
        <v>3</v>
      </c>
      <c r="G32" s="127" t="s">
        <v>37</v>
      </c>
      <c r="H32" s="127"/>
      <c r="I32" s="88">
        <v>3</v>
      </c>
      <c r="J32" s="83" t="s">
        <v>2</v>
      </c>
      <c r="K32" s="87"/>
      <c r="L32" s="85"/>
      <c r="M32" s="32">
        <f>SUM(M33:M35)</f>
        <v>15</v>
      </c>
      <c r="N32" s="106">
        <f>SUM(N33:O35)</f>
        <v>144000</v>
      </c>
      <c r="O32" s="107"/>
    </row>
    <row r="33" spans="1:15" x14ac:dyDescent="0.15">
      <c r="A33" s="114" t="s">
        <v>24</v>
      </c>
      <c r="B33" s="115"/>
      <c r="C33" s="66"/>
      <c r="D33" s="76">
        <v>12</v>
      </c>
      <c r="E33" s="119" t="s">
        <v>29</v>
      </c>
      <c r="F33" s="119"/>
      <c r="G33" s="77">
        <v>1</v>
      </c>
      <c r="H33" s="7" t="s">
        <v>27</v>
      </c>
      <c r="I33" s="80"/>
      <c r="J33" s="8" t="s">
        <v>28</v>
      </c>
      <c r="K33" s="116">
        <f>$K$7</f>
        <v>10000</v>
      </c>
      <c r="L33" s="117"/>
      <c r="M33" s="26">
        <f>D33*G33</f>
        <v>12</v>
      </c>
      <c r="N33" s="112">
        <f>K33*M33</f>
        <v>120000</v>
      </c>
      <c r="O33" s="113"/>
    </row>
    <row r="34" spans="1:15" x14ac:dyDescent="0.15">
      <c r="A34" s="114" t="s">
        <v>25</v>
      </c>
      <c r="B34" s="115"/>
      <c r="C34" s="66"/>
      <c r="D34" s="76">
        <v>3</v>
      </c>
      <c r="E34" s="119" t="s">
        <v>29</v>
      </c>
      <c r="F34" s="119"/>
      <c r="G34" s="77">
        <v>1</v>
      </c>
      <c r="H34" s="7" t="s">
        <v>27</v>
      </c>
      <c r="I34" s="80"/>
      <c r="J34" s="8" t="s">
        <v>28</v>
      </c>
      <c r="K34" s="116">
        <f>$K$8</f>
        <v>8000</v>
      </c>
      <c r="L34" s="117"/>
      <c r="M34" s="26">
        <f t="shared" ref="M34:M35" si="14">D34*G34</f>
        <v>3</v>
      </c>
      <c r="N34" s="112">
        <f t="shared" ref="N34:N35" si="15">K34*M34</f>
        <v>24000</v>
      </c>
      <c r="O34" s="113"/>
    </row>
    <row r="35" spans="1:15" ht="14.25" thickBot="1" x14ac:dyDescent="0.2">
      <c r="A35" s="108" t="s">
        <v>26</v>
      </c>
      <c r="B35" s="109"/>
      <c r="C35" s="67"/>
      <c r="D35" s="78"/>
      <c r="E35" s="121" t="s">
        <v>29</v>
      </c>
      <c r="F35" s="121"/>
      <c r="G35" s="79"/>
      <c r="H35" s="11" t="s">
        <v>27</v>
      </c>
      <c r="I35" s="81"/>
      <c r="J35" s="12" t="s">
        <v>28</v>
      </c>
      <c r="K35" s="116">
        <f>$K$9</f>
        <v>8000</v>
      </c>
      <c r="L35" s="117"/>
      <c r="M35" s="26">
        <f t="shared" si="14"/>
        <v>0</v>
      </c>
      <c r="N35" s="112">
        <f t="shared" si="15"/>
        <v>0</v>
      </c>
      <c r="O35" s="113"/>
    </row>
    <row r="36" spans="1:15" x14ac:dyDescent="0.15">
      <c r="A36" s="104" t="s">
        <v>15</v>
      </c>
      <c r="B36" s="105"/>
      <c r="C36" s="126"/>
      <c r="D36" s="127"/>
      <c r="E36" s="127"/>
      <c r="F36" s="127"/>
      <c r="G36" s="127"/>
      <c r="H36" s="127"/>
      <c r="I36" s="127"/>
      <c r="J36" s="127"/>
      <c r="K36" s="127"/>
      <c r="L36" s="128"/>
      <c r="M36" s="174">
        <f>SUM(M28,M32)</f>
        <v>39</v>
      </c>
      <c r="N36" s="106">
        <f>N28+N32</f>
        <v>360000</v>
      </c>
      <c r="O36" s="107"/>
    </row>
    <row r="37" spans="1:15" x14ac:dyDescent="0.15">
      <c r="A37" s="122"/>
      <c r="B37" s="123"/>
      <c r="C37" s="129"/>
      <c r="D37" s="130"/>
      <c r="E37" s="130"/>
      <c r="F37" s="130"/>
      <c r="G37" s="130"/>
      <c r="H37" s="130"/>
      <c r="I37" s="130"/>
      <c r="J37" s="130"/>
      <c r="K37" s="130"/>
      <c r="L37" s="131"/>
      <c r="M37" s="175"/>
      <c r="N37" s="138" t="s">
        <v>30</v>
      </c>
      <c r="O37" s="139"/>
    </row>
    <row r="38" spans="1:15" ht="14.25" thickBot="1" x14ac:dyDescent="0.2">
      <c r="A38" s="124"/>
      <c r="B38" s="125"/>
      <c r="C38" s="132"/>
      <c r="D38" s="133"/>
      <c r="E38" s="133"/>
      <c r="F38" s="133"/>
      <c r="G38" s="133"/>
      <c r="H38" s="133"/>
      <c r="I38" s="133"/>
      <c r="J38" s="133"/>
      <c r="K38" s="133"/>
      <c r="L38" s="134"/>
      <c r="M38" s="176"/>
      <c r="N38" s="37">
        <f>ROUNDDOWN(N36*8/108,0)</f>
        <v>26666</v>
      </c>
      <c r="O38" s="27" t="s">
        <v>31</v>
      </c>
    </row>
    <row r="39" spans="1:15" ht="13.5" customHeight="1" x14ac:dyDescent="0.15">
      <c r="A39" s="158" t="s">
        <v>35</v>
      </c>
      <c r="B39" s="159"/>
      <c r="C39" s="162" t="s">
        <v>23</v>
      </c>
      <c r="D39" s="163"/>
      <c r="E39" s="163"/>
      <c r="F39" s="163"/>
      <c r="G39" s="163"/>
      <c r="H39" s="163"/>
      <c r="I39" s="163"/>
      <c r="J39" s="163"/>
      <c r="K39" s="163"/>
      <c r="L39" s="164"/>
      <c r="M39" s="166"/>
      <c r="N39" s="168">
        <f>ROUNDDOWN(N36*2/3,0)</f>
        <v>240000</v>
      </c>
      <c r="O39" s="169"/>
    </row>
    <row r="40" spans="1:15" ht="14.25" thickBot="1" x14ac:dyDescent="0.2">
      <c r="A40" s="160"/>
      <c r="B40" s="161"/>
      <c r="C40" s="160"/>
      <c r="D40" s="165"/>
      <c r="E40" s="165"/>
      <c r="F40" s="165"/>
      <c r="G40" s="165"/>
      <c r="H40" s="165"/>
      <c r="I40" s="165"/>
      <c r="J40" s="165"/>
      <c r="K40" s="165"/>
      <c r="L40" s="161"/>
      <c r="M40" s="167"/>
      <c r="N40" s="170"/>
      <c r="O40" s="171"/>
    </row>
    <row r="41" spans="1:15" ht="28.5" customHeight="1" x14ac:dyDescent="0.15">
      <c r="A41" s="17" t="s">
        <v>5</v>
      </c>
      <c r="B41" s="172" t="s">
        <v>32</v>
      </c>
      <c r="C41" s="173"/>
      <c r="D41" s="173"/>
      <c r="E41" s="173"/>
      <c r="F41" s="173"/>
      <c r="G41" s="173"/>
      <c r="H41" s="173"/>
      <c r="I41" s="173"/>
      <c r="J41" s="173"/>
      <c r="K41" s="173"/>
      <c r="L41" s="173"/>
      <c r="M41" s="173"/>
      <c r="N41" s="173"/>
      <c r="O41" s="38"/>
    </row>
    <row r="42" spans="1:15" ht="28.5" customHeight="1" x14ac:dyDescent="0.15">
      <c r="A42" s="17" t="s">
        <v>5</v>
      </c>
      <c r="B42" s="157" t="s">
        <v>33</v>
      </c>
      <c r="C42" s="157"/>
      <c r="D42" s="157"/>
      <c r="E42" s="157"/>
      <c r="F42" s="157"/>
      <c r="G42" s="157"/>
      <c r="H42" s="157"/>
      <c r="I42" s="157"/>
      <c r="J42" s="157"/>
      <c r="K42" s="157"/>
      <c r="L42" s="157"/>
      <c r="M42" s="157"/>
      <c r="N42" s="157"/>
    </row>
    <row r="43" spans="1:15" ht="28.5" customHeight="1" x14ac:dyDescent="0.15">
      <c r="A43" s="17" t="s">
        <v>5</v>
      </c>
      <c r="B43" s="157" t="s">
        <v>34</v>
      </c>
      <c r="C43" s="157"/>
      <c r="D43" s="157"/>
      <c r="E43" s="157"/>
      <c r="F43" s="157"/>
      <c r="G43" s="157"/>
      <c r="H43" s="157"/>
      <c r="I43" s="157"/>
      <c r="J43" s="157"/>
      <c r="K43" s="157"/>
      <c r="L43" s="157"/>
      <c r="M43" s="157"/>
      <c r="N43" s="157"/>
    </row>
    <row r="44" spans="1:15" x14ac:dyDescent="0.15">
      <c r="C44" s="6"/>
      <c r="D44" s="44"/>
      <c r="E44" s="6"/>
      <c r="F44" s="6"/>
      <c r="G44" s="24"/>
    </row>
    <row r="45" spans="1:15" x14ac:dyDescent="0.15">
      <c r="B45" s="6"/>
      <c r="C45" s="6"/>
      <c r="D45" s="44"/>
      <c r="E45" s="6"/>
      <c r="F45" s="6"/>
      <c r="G45" s="24"/>
    </row>
    <row r="46" spans="1:15" x14ac:dyDescent="0.15">
      <c r="B46" s="6"/>
      <c r="C46" s="6"/>
      <c r="D46" s="44"/>
      <c r="E46" s="6"/>
      <c r="F46" s="6"/>
      <c r="G46" s="24"/>
    </row>
    <row r="47" spans="1:15" x14ac:dyDescent="0.15">
      <c r="B47" s="6"/>
      <c r="C47" s="6"/>
      <c r="D47" s="44"/>
      <c r="E47" s="6"/>
      <c r="F47" s="6"/>
      <c r="G47" s="24"/>
    </row>
  </sheetData>
  <mergeCells count="112">
    <mergeCell ref="B43:N43"/>
    <mergeCell ref="A39:B40"/>
    <mergeCell ref="C39:L40"/>
    <mergeCell ref="M39:M40"/>
    <mergeCell ref="N39:O40"/>
    <mergeCell ref="B41:N41"/>
    <mergeCell ref="B42:N42"/>
    <mergeCell ref="A35:B35"/>
    <mergeCell ref="E35:F35"/>
    <mergeCell ref="K35:L35"/>
    <mergeCell ref="N35:O35"/>
    <mergeCell ref="A36:B38"/>
    <mergeCell ref="C36:L38"/>
    <mergeCell ref="M36:M38"/>
    <mergeCell ref="N36:O36"/>
    <mergeCell ref="N37:O37"/>
    <mergeCell ref="A33:B33"/>
    <mergeCell ref="E33:F33"/>
    <mergeCell ref="K33:L33"/>
    <mergeCell ref="N33:O33"/>
    <mergeCell ref="A34:B34"/>
    <mergeCell ref="E34:F34"/>
    <mergeCell ref="K34:L34"/>
    <mergeCell ref="N34:O34"/>
    <mergeCell ref="A31:B31"/>
    <mergeCell ref="E31:F31"/>
    <mergeCell ref="K31:L31"/>
    <mergeCell ref="N31:O31"/>
    <mergeCell ref="A32:B32"/>
    <mergeCell ref="G32:H32"/>
    <mergeCell ref="N32:O32"/>
    <mergeCell ref="A29:B29"/>
    <mergeCell ref="E29:F29"/>
    <mergeCell ref="K29:L29"/>
    <mergeCell ref="N29:O29"/>
    <mergeCell ref="A30:B30"/>
    <mergeCell ref="E30:F30"/>
    <mergeCell ref="K30:L30"/>
    <mergeCell ref="N30:O30"/>
    <mergeCell ref="A26:B26"/>
    <mergeCell ref="A27:B27"/>
    <mergeCell ref="C27:L27"/>
    <mergeCell ref="N27:O27"/>
    <mergeCell ref="A28:B28"/>
    <mergeCell ref="C28:H28"/>
    <mergeCell ref="N28:O28"/>
    <mergeCell ref="A22:B24"/>
    <mergeCell ref="C22:L24"/>
    <mergeCell ref="M22:M24"/>
    <mergeCell ref="N22:O22"/>
    <mergeCell ref="N23:O23"/>
    <mergeCell ref="A25:B25"/>
    <mergeCell ref="C25:L25"/>
    <mergeCell ref="N25:O25"/>
    <mergeCell ref="A20:B20"/>
    <mergeCell ref="E20:F20"/>
    <mergeCell ref="K20:L20"/>
    <mergeCell ref="N20:O20"/>
    <mergeCell ref="A21:B21"/>
    <mergeCell ref="E21:F21"/>
    <mergeCell ref="K21:L21"/>
    <mergeCell ref="N21:O21"/>
    <mergeCell ref="A18:B18"/>
    <mergeCell ref="N18:O18"/>
    <mergeCell ref="A19:B19"/>
    <mergeCell ref="E19:F19"/>
    <mergeCell ref="K19:L19"/>
    <mergeCell ref="N19:O19"/>
    <mergeCell ref="A16:B16"/>
    <mergeCell ref="E16:F16"/>
    <mergeCell ref="K16:L16"/>
    <mergeCell ref="N16:O16"/>
    <mergeCell ref="A17:B17"/>
    <mergeCell ref="E17:F17"/>
    <mergeCell ref="K17:L17"/>
    <mergeCell ref="N17:O17"/>
    <mergeCell ref="A14:B14"/>
    <mergeCell ref="N14:O14"/>
    <mergeCell ref="A15:B15"/>
    <mergeCell ref="E15:F15"/>
    <mergeCell ref="K15:L15"/>
    <mergeCell ref="N15:O15"/>
    <mergeCell ref="A12:B12"/>
    <mergeCell ref="K12:L12"/>
    <mergeCell ref="N12:O12"/>
    <mergeCell ref="A13:B13"/>
    <mergeCell ref="K13:L13"/>
    <mergeCell ref="N13:O13"/>
    <mergeCell ref="E12:F12"/>
    <mergeCell ref="E13:F13"/>
    <mergeCell ref="A10:B10"/>
    <mergeCell ref="N10:O10"/>
    <mergeCell ref="A11:B11"/>
    <mergeCell ref="K11:L11"/>
    <mergeCell ref="N11:O11"/>
    <mergeCell ref="A7:B7"/>
    <mergeCell ref="K7:L7"/>
    <mergeCell ref="N7:O7"/>
    <mergeCell ref="A8:B8"/>
    <mergeCell ref="K8:L8"/>
    <mergeCell ref="N8:O8"/>
    <mergeCell ref="E11:F11"/>
    <mergeCell ref="A2:O2"/>
    <mergeCell ref="A4:E4"/>
    <mergeCell ref="A5:B5"/>
    <mergeCell ref="C5:L5"/>
    <mergeCell ref="N5:O5"/>
    <mergeCell ref="A6:B6"/>
    <mergeCell ref="N6:O6"/>
    <mergeCell ref="A9:B9"/>
    <mergeCell ref="K9:L9"/>
    <mergeCell ref="N9:O9"/>
  </mergeCells>
  <phoneticPr fontId="4"/>
  <pageMargins left="0.70866141732283472" right="0.70866141732283472" top="0.74803149606299213" bottom="0.74803149606299213" header="0.31496062992125984" footer="0.31496062992125984"/>
  <pageSetup paperSize="9" orientation="portrait" r:id="rId1"/>
  <headerFooter>
    <oddHeader>&amp;R&amp;"HGP創英ﾌﾟﾚｾﾞﾝｽEB,ｴｸｽﾄﾗﾎﾞｰﾙﾄﾞ"&amp;14別紙１－３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workbookViewId="0">
      <selection activeCell="S12" sqref="S12"/>
    </sheetView>
  </sheetViews>
  <sheetFormatPr defaultRowHeight="13.5" x14ac:dyDescent="0.15"/>
  <cols>
    <col min="1" max="1" width="2.875" customWidth="1"/>
    <col min="2" max="2" width="19.25" customWidth="1"/>
    <col min="3" max="3" width="2.5" customWidth="1"/>
    <col min="4" max="4" width="3.125" style="45" customWidth="1"/>
    <col min="5" max="5" width="4.25" customWidth="1"/>
    <col min="6" max="6" width="3.375" customWidth="1"/>
    <col min="7" max="7" width="4.25" style="1" customWidth="1"/>
    <col min="8" max="8" width="5.25" customWidth="1"/>
    <col min="9" max="9" width="3.25" customWidth="1"/>
    <col min="10" max="10" width="4.75" customWidth="1"/>
    <col min="11" max="11" width="5.125" style="34" customWidth="1"/>
    <col min="12" max="12" width="5.875" style="34" customWidth="1"/>
    <col min="13" max="13" width="3.75" style="34" customWidth="1"/>
    <col min="14" max="15" width="3.75" customWidth="1"/>
    <col min="16" max="17" width="3.875" style="13" customWidth="1"/>
    <col min="18" max="18" width="6" style="13" customWidth="1"/>
  </cols>
  <sheetData>
    <row r="1" spans="1:23" ht="33" customHeight="1" x14ac:dyDescent="0.15"/>
    <row r="2" spans="1:23" ht="18.75" x14ac:dyDescent="0.15">
      <c r="A2" s="95" t="s">
        <v>64</v>
      </c>
      <c r="B2" s="95"/>
      <c r="C2" s="95"/>
      <c r="D2" s="95"/>
      <c r="E2" s="95"/>
      <c r="F2" s="95"/>
      <c r="G2" s="95"/>
      <c r="H2" s="95"/>
      <c r="I2" s="95"/>
      <c r="J2" s="95"/>
      <c r="K2" s="95"/>
      <c r="L2" s="95"/>
      <c r="M2" s="95"/>
      <c r="N2" s="95"/>
      <c r="O2" s="95"/>
      <c r="P2" s="95"/>
      <c r="Q2" s="95"/>
      <c r="R2" s="95"/>
    </row>
    <row r="3" spans="1:23" ht="14.25" thickBot="1" x14ac:dyDescent="0.2">
      <c r="B3" s="2"/>
      <c r="C3" s="2"/>
      <c r="D3" s="39"/>
      <c r="E3" s="2"/>
      <c r="F3" s="2"/>
      <c r="G3" s="21"/>
      <c r="L3" s="89" t="s">
        <v>3</v>
      </c>
      <c r="M3" s="90">
        <v>27</v>
      </c>
      <c r="N3" s="91" t="s">
        <v>2</v>
      </c>
      <c r="O3" s="92">
        <v>5</v>
      </c>
      <c r="P3" s="93" t="s">
        <v>1</v>
      </c>
      <c r="Q3" s="94">
        <v>8</v>
      </c>
      <c r="R3" s="93" t="s">
        <v>0</v>
      </c>
    </row>
    <row r="4" spans="1:23" x14ac:dyDescent="0.15">
      <c r="A4" s="260" t="s">
        <v>54</v>
      </c>
      <c r="B4" s="261"/>
      <c r="C4" s="264" t="s">
        <v>38</v>
      </c>
      <c r="D4" s="264"/>
      <c r="E4" s="2"/>
      <c r="F4" s="2"/>
      <c r="G4" s="21"/>
    </row>
    <row r="5" spans="1:23" ht="14.25" thickBot="1" x14ac:dyDescent="0.2">
      <c r="A5" s="262"/>
      <c r="B5" s="263"/>
      <c r="C5" s="264"/>
      <c r="D5" s="264"/>
      <c r="E5" s="2"/>
      <c r="F5" s="2"/>
      <c r="G5" s="21"/>
    </row>
    <row r="6" spans="1:23" x14ac:dyDescent="0.15">
      <c r="B6" s="2"/>
      <c r="C6" s="2"/>
      <c r="D6" s="39"/>
      <c r="E6" s="2"/>
      <c r="F6" s="2"/>
      <c r="G6" s="21"/>
      <c r="L6" s="265" t="s">
        <v>39</v>
      </c>
      <c r="M6" s="266"/>
      <c r="N6" s="266"/>
      <c r="O6" s="60"/>
      <c r="P6" s="61"/>
      <c r="Q6" s="61"/>
      <c r="R6" s="62"/>
    </row>
    <row r="7" spans="1:23" ht="14.25" x14ac:dyDescent="0.15">
      <c r="B7" s="2"/>
      <c r="C7" s="2"/>
      <c r="D7" s="39"/>
      <c r="E7" s="2"/>
      <c r="F7" s="2"/>
      <c r="G7" s="21"/>
      <c r="L7" s="214" t="s">
        <v>55</v>
      </c>
      <c r="M7" s="215"/>
      <c r="N7" s="215"/>
      <c r="O7" s="215"/>
      <c r="P7" s="215"/>
      <c r="Q7" s="215"/>
      <c r="R7" s="216"/>
    </row>
    <row r="8" spans="1:23" ht="14.25" x14ac:dyDescent="0.15">
      <c r="B8" s="2"/>
      <c r="C8" s="2"/>
      <c r="D8" s="39"/>
      <c r="E8" s="2"/>
      <c r="F8" s="2"/>
      <c r="G8" s="21"/>
      <c r="L8" s="214" t="s">
        <v>56</v>
      </c>
      <c r="M8" s="215"/>
      <c r="N8" s="215"/>
      <c r="O8" s="215"/>
      <c r="P8" s="215"/>
      <c r="Q8" s="215"/>
      <c r="R8" s="269" t="s">
        <v>41</v>
      </c>
    </row>
    <row r="9" spans="1:23" x14ac:dyDescent="0.15">
      <c r="B9" s="2"/>
      <c r="C9" s="2"/>
      <c r="D9" s="39"/>
      <c r="E9" s="2"/>
      <c r="F9" s="2"/>
      <c r="G9" s="21"/>
      <c r="L9" s="274"/>
      <c r="M9" s="275"/>
      <c r="N9" s="275"/>
      <c r="O9" s="275"/>
      <c r="P9" s="275"/>
      <c r="Q9" s="275"/>
      <c r="R9" s="270"/>
    </row>
    <row r="10" spans="1:23" x14ac:dyDescent="0.15">
      <c r="B10" s="2"/>
      <c r="C10" s="2"/>
      <c r="D10" s="39"/>
      <c r="E10" s="2"/>
      <c r="F10" s="2"/>
      <c r="G10" s="21"/>
      <c r="L10" s="63" t="s">
        <v>4</v>
      </c>
      <c r="M10" s="212" t="s">
        <v>57</v>
      </c>
      <c r="N10" s="212"/>
      <c r="O10" s="212"/>
      <c r="P10" s="212"/>
      <c r="Q10" s="212"/>
      <c r="R10" s="213"/>
    </row>
    <row r="11" spans="1:23" ht="14.25" thickBot="1" x14ac:dyDescent="0.2">
      <c r="B11" s="2"/>
      <c r="C11" s="2"/>
      <c r="D11" s="39"/>
      <c r="E11" s="2"/>
      <c r="F11" s="2"/>
      <c r="G11" s="21"/>
      <c r="L11" s="65" t="s">
        <v>40</v>
      </c>
      <c r="M11" s="267" t="s">
        <v>58</v>
      </c>
      <c r="N11" s="267"/>
      <c r="O11" s="267"/>
      <c r="P11" s="267"/>
      <c r="Q11" s="267"/>
      <c r="R11" s="268"/>
    </row>
    <row r="12" spans="1:23" ht="14.25" x14ac:dyDescent="0.15">
      <c r="A12" s="211" t="s">
        <v>44</v>
      </c>
      <c r="B12" s="211"/>
      <c r="C12" s="2"/>
      <c r="D12" s="39"/>
      <c r="E12" s="2"/>
      <c r="F12" s="2"/>
      <c r="G12" s="21"/>
      <c r="L12" s="64"/>
      <c r="M12" s="73"/>
      <c r="N12" s="73"/>
      <c r="O12" s="73"/>
      <c r="P12" s="73"/>
      <c r="Q12" s="73"/>
      <c r="R12" s="73"/>
    </row>
    <row r="13" spans="1:23" ht="14.25" thickBot="1" x14ac:dyDescent="0.2">
      <c r="A13" s="96" t="s">
        <v>7</v>
      </c>
      <c r="B13" s="96"/>
      <c r="C13" s="96"/>
      <c r="D13" s="96"/>
      <c r="E13" s="96"/>
      <c r="F13" s="3"/>
      <c r="G13" s="22"/>
      <c r="Q13" s="13" t="s">
        <v>65</v>
      </c>
    </row>
    <row r="14" spans="1:23" ht="14.25" customHeight="1" thickBot="1" x14ac:dyDescent="0.2">
      <c r="A14" s="97"/>
      <c r="B14" s="98"/>
      <c r="C14" s="99" t="s">
        <v>8</v>
      </c>
      <c r="D14" s="100"/>
      <c r="E14" s="100"/>
      <c r="F14" s="100"/>
      <c r="G14" s="100"/>
      <c r="H14" s="100"/>
      <c r="I14" s="100"/>
      <c r="J14" s="100"/>
      <c r="K14" s="100"/>
      <c r="L14" s="101"/>
      <c r="M14" s="53"/>
      <c r="N14" s="20" t="s">
        <v>9</v>
      </c>
      <c r="O14" s="47"/>
      <c r="P14" s="102" t="s">
        <v>10</v>
      </c>
      <c r="Q14" s="209"/>
      <c r="R14" s="103"/>
      <c r="W14" s="59"/>
    </row>
    <row r="15" spans="1:23" x14ac:dyDescent="0.15">
      <c r="A15" s="104" t="s">
        <v>11</v>
      </c>
      <c r="B15" s="105"/>
      <c r="C15" s="50"/>
      <c r="D15" s="40"/>
      <c r="E15" s="9"/>
      <c r="F15" s="9"/>
      <c r="G15" s="46"/>
      <c r="H15" s="10"/>
      <c r="I15" s="10"/>
      <c r="J15" s="10"/>
      <c r="K15" s="33"/>
      <c r="L15" s="33"/>
      <c r="M15" s="218">
        <f>業務別見積明細書!M6</f>
        <v>13</v>
      </c>
      <c r="N15" s="219"/>
      <c r="O15" s="220"/>
      <c r="P15" s="210">
        <f>業務別見積明細書!N6</f>
        <v>110000</v>
      </c>
      <c r="Q15" s="210"/>
      <c r="R15" s="107"/>
    </row>
    <row r="16" spans="1:23" x14ac:dyDescent="0.15">
      <c r="A16" s="114" t="s">
        <v>24</v>
      </c>
      <c r="B16" s="115"/>
      <c r="C16" s="48"/>
      <c r="D16" s="41">
        <f>業務別見積明細書!D7</f>
        <v>2</v>
      </c>
      <c r="E16" s="52" t="s">
        <v>0</v>
      </c>
      <c r="F16" s="52"/>
      <c r="G16" s="16">
        <f>業務別見積明細書!G7</f>
        <v>3</v>
      </c>
      <c r="H16" s="7" t="s">
        <v>27</v>
      </c>
      <c r="I16" s="7"/>
      <c r="J16" s="8" t="s">
        <v>28</v>
      </c>
      <c r="K16" s="116">
        <f>業務別見積明細書!K7</f>
        <v>10000</v>
      </c>
      <c r="L16" s="116"/>
      <c r="M16" s="221">
        <f>業務別見積明細書!M7</f>
        <v>3</v>
      </c>
      <c r="N16" s="222"/>
      <c r="O16" s="223"/>
      <c r="P16" s="217">
        <f>業務別見積明細書!N7</f>
        <v>30000</v>
      </c>
      <c r="Q16" s="217"/>
      <c r="R16" s="113"/>
    </row>
    <row r="17" spans="1:18" x14ac:dyDescent="0.15">
      <c r="A17" s="114" t="s">
        <v>25</v>
      </c>
      <c r="B17" s="115"/>
      <c r="C17" s="48"/>
      <c r="D17" s="41">
        <f>業務別見積明細書!D8</f>
        <v>3</v>
      </c>
      <c r="E17" s="52" t="s">
        <v>0</v>
      </c>
      <c r="F17" s="52"/>
      <c r="G17" s="16">
        <f>業務別見積明細書!G8</f>
        <v>10</v>
      </c>
      <c r="H17" s="7" t="s">
        <v>27</v>
      </c>
      <c r="I17" s="7"/>
      <c r="J17" s="8" t="s">
        <v>28</v>
      </c>
      <c r="K17" s="116">
        <f>業務別見積明細書!K8</f>
        <v>8000</v>
      </c>
      <c r="L17" s="116"/>
      <c r="M17" s="221">
        <f>業務別見積明細書!M8</f>
        <v>10</v>
      </c>
      <c r="N17" s="222"/>
      <c r="O17" s="223"/>
      <c r="P17" s="217">
        <f>業務別見積明細書!N8</f>
        <v>80000</v>
      </c>
      <c r="Q17" s="217"/>
      <c r="R17" s="113"/>
    </row>
    <row r="18" spans="1:18" ht="14.25" thickBot="1" x14ac:dyDescent="0.2">
      <c r="A18" s="108" t="s">
        <v>26</v>
      </c>
      <c r="B18" s="109"/>
      <c r="C18" s="48"/>
      <c r="D18" s="41">
        <f>業務別見積明細書!D9</f>
        <v>0</v>
      </c>
      <c r="E18" s="52" t="s">
        <v>0</v>
      </c>
      <c r="F18" s="52"/>
      <c r="G18" s="16">
        <f>業務別見積明細書!G9</f>
        <v>0</v>
      </c>
      <c r="H18" s="7" t="s">
        <v>27</v>
      </c>
      <c r="I18" s="7"/>
      <c r="J18" s="8" t="s">
        <v>28</v>
      </c>
      <c r="K18" s="116">
        <f>業務別見積明細書!K9</f>
        <v>8000</v>
      </c>
      <c r="L18" s="116"/>
      <c r="M18" s="271">
        <f>業務別見積明細書!M9</f>
        <v>0</v>
      </c>
      <c r="N18" s="272"/>
      <c r="O18" s="273"/>
      <c r="P18" s="217">
        <f>業務別見積明細書!N9</f>
        <v>0</v>
      </c>
      <c r="Q18" s="217"/>
      <c r="R18" s="113"/>
    </row>
    <row r="19" spans="1:18" x14ac:dyDescent="0.15">
      <c r="A19" s="104" t="s">
        <v>12</v>
      </c>
      <c r="B19" s="105"/>
      <c r="C19" s="50"/>
      <c r="D19" s="40"/>
      <c r="E19" s="9"/>
      <c r="F19" s="9"/>
      <c r="G19" s="46"/>
      <c r="H19" s="10"/>
      <c r="I19" s="10"/>
      <c r="J19" s="10"/>
      <c r="K19" s="33"/>
      <c r="L19" s="14"/>
      <c r="M19" s="232">
        <f>業務別見積明細書!M10</f>
        <v>39</v>
      </c>
      <c r="N19" s="233"/>
      <c r="O19" s="234"/>
      <c r="P19" s="106">
        <f>業務別見積明細書!N10</f>
        <v>328000</v>
      </c>
      <c r="Q19" s="210"/>
      <c r="R19" s="107"/>
    </row>
    <row r="20" spans="1:18" x14ac:dyDescent="0.15">
      <c r="A20" s="114" t="s">
        <v>24</v>
      </c>
      <c r="B20" s="115"/>
      <c r="C20" s="48"/>
      <c r="D20" s="41">
        <f>業務別見積明細書!D11</f>
        <v>8</v>
      </c>
      <c r="E20" s="118" t="s">
        <v>27</v>
      </c>
      <c r="F20" s="118"/>
      <c r="G20" s="16"/>
      <c r="H20" s="15"/>
      <c r="I20" s="15"/>
      <c r="J20" s="8" t="s">
        <v>28</v>
      </c>
      <c r="K20" s="116">
        <f>業務別見積明細書!K11</f>
        <v>10000</v>
      </c>
      <c r="L20" s="117"/>
      <c r="M20" s="221">
        <f>業務別見積明細書!M11</f>
        <v>8</v>
      </c>
      <c r="N20" s="222"/>
      <c r="O20" s="223"/>
      <c r="P20" s="112">
        <f>業務別見積明細書!N11</f>
        <v>80000</v>
      </c>
      <c r="Q20" s="217"/>
      <c r="R20" s="113"/>
    </row>
    <row r="21" spans="1:18" x14ac:dyDescent="0.15">
      <c r="A21" s="114" t="s">
        <v>25</v>
      </c>
      <c r="B21" s="115"/>
      <c r="C21" s="48"/>
      <c r="D21" s="41">
        <f>業務別見積明細書!D12</f>
        <v>25</v>
      </c>
      <c r="E21" s="118" t="s">
        <v>27</v>
      </c>
      <c r="F21" s="118"/>
      <c r="G21" s="16"/>
      <c r="H21" s="15"/>
      <c r="I21" s="15"/>
      <c r="J21" s="8" t="s">
        <v>28</v>
      </c>
      <c r="K21" s="116">
        <f>業務別見積明細書!K12</f>
        <v>8000</v>
      </c>
      <c r="L21" s="117"/>
      <c r="M21" s="221">
        <f>業務別見積明細書!M12</f>
        <v>25</v>
      </c>
      <c r="N21" s="222"/>
      <c r="O21" s="223"/>
      <c r="P21" s="112">
        <f>業務別見積明細書!N12</f>
        <v>200000</v>
      </c>
      <c r="Q21" s="217"/>
      <c r="R21" s="113"/>
    </row>
    <row r="22" spans="1:18" ht="14.25" thickBot="1" x14ac:dyDescent="0.2">
      <c r="A22" s="108" t="s">
        <v>26</v>
      </c>
      <c r="B22" s="109"/>
      <c r="C22" s="48"/>
      <c r="D22" s="41">
        <f>業務別見積明細書!D13</f>
        <v>6</v>
      </c>
      <c r="E22" s="120" t="s">
        <v>27</v>
      </c>
      <c r="F22" s="120"/>
      <c r="G22" s="16"/>
      <c r="H22" s="15"/>
      <c r="I22" s="15"/>
      <c r="J22" s="8" t="s">
        <v>28</v>
      </c>
      <c r="K22" s="116">
        <f>業務別見積明細書!K13</f>
        <v>8000</v>
      </c>
      <c r="L22" s="117"/>
      <c r="M22" s="221">
        <f>業務別見積明細書!M13</f>
        <v>6</v>
      </c>
      <c r="N22" s="222"/>
      <c r="O22" s="223"/>
      <c r="P22" s="112">
        <f>業務別見積明細書!N13</f>
        <v>48000</v>
      </c>
      <c r="Q22" s="217"/>
      <c r="R22" s="113"/>
    </row>
    <row r="23" spans="1:18" x14ac:dyDescent="0.15">
      <c r="A23" s="104" t="s">
        <v>13</v>
      </c>
      <c r="B23" s="105"/>
      <c r="C23" s="50"/>
      <c r="D23" s="40"/>
      <c r="E23" s="9"/>
      <c r="F23" s="9"/>
      <c r="G23" s="46"/>
      <c r="H23" s="10"/>
      <c r="I23" s="10"/>
      <c r="J23" s="10"/>
      <c r="K23" s="33"/>
      <c r="L23" s="14"/>
      <c r="M23" s="218">
        <f>業務別見積明細書!M14</f>
        <v>6</v>
      </c>
      <c r="N23" s="219"/>
      <c r="O23" s="220"/>
      <c r="P23" s="106">
        <f>業務別見積明細書!N14</f>
        <v>54000</v>
      </c>
      <c r="Q23" s="210"/>
      <c r="R23" s="107"/>
    </row>
    <row r="24" spans="1:18" x14ac:dyDescent="0.15">
      <c r="A24" s="114" t="s">
        <v>24</v>
      </c>
      <c r="B24" s="115"/>
      <c r="C24" s="48"/>
      <c r="D24" s="41">
        <f>業務別見積明細書!D15</f>
        <v>3</v>
      </c>
      <c r="E24" s="119" t="s">
        <v>29</v>
      </c>
      <c r="F24" s="119"/>
      <c r="G24" s="16">
        <f>業務別見積明細書!G15</f>
        <v>1</v>
      </c>
      <c r="H24" s="7" t="s">
        <v>27</v>
      </c>
      <c r="I24" s="7"/>
      <c r="J24" s="8" t="s">
        <v>28</v>
      </c>
      <c r="K24" s="116">
        <f>業務別見積明細書!K15</f>
        <v>10000</v>
      </c>
      <c r="L24" s="117"/>
      <c r="M24" s="221">
        <f>業務別見積明細書!M15</f>
        <v>3</v>
      </c>
      <c r="N24" s="222"/>
      <c r="O24" s="223"/>
      <c r="P24" s="112">
        <f>業務別見積明細書!N15</f>
        <v>30000</v>
      </c>
      <c r="Q24" s="217"/>
      <c r="R24" s="113"/>
    </row>
    <row r="25" spans="1:18" x14ac:dyDescent="0.15">
      <c r="A25" s="114" t="s">
        <v>25</v>
      </c>
      <c r="B25" s="115"/>
      <c r="C25" s="48"/>
      <c r="D25" s="41">
        <f>業務別見積明細書!D16</f>
        <v>3</v>
      </c>
      <c r="E25" s="119" t="s">
        <v>29</v>
      </c>
      <c r="F25" s="119"/>
      <c r="G25" s="16">
        <f>業務別見積明細書!G16</f>
        <v>1</v>
      </c>
      <c r="H25" s="7" t="s">
        <v>27</v>
      </c>
      <c r="I25" s="7"/>
      <c r="J25" s="8" t="s">
        <v>28</v>
      </c>
      <c r="K25" s="116">
        <f>業務別見積明細書!K16</f>
        <v>8000</v>
      </c>
      <c r="L25" s="117"/>
      <c r="M25" s="221">
        <f>業務別見積明細書!M16</f>
        <v>3</v>
      </c>
      <c r="N25" s="222"/>
      <c r="O25" s="223"/>
      <c r="P25" s="112">
        <f>業務別見積明細書!N16</f>
        <v>24000</v>
      </c>
      <c r="Q25" s="217"/>
      <c r="R25" s="113"/>
    </row>
    <row r="26" spans="1:18" ht="14.25" thickBot="1" x14ac:dyDescent="0.2">
      <c r="A26" s="108" t="s">
        <v>26</v>
      </c>
      <c r="B26" s="109"/>
      <c r="C26" s="49"/>
      <c r="D26" s="41">
        <f>業務別見積明細書!D17</f>
        <v>0</v>
      </c>
      <c r="E26" s="121" t="s">
        <v>29</v>
      </c>
      <c r="F26" s="121"/>
      <c r="G26" s="16">
        <f>業務別見積明細書!G17</f>
        <v>0</v>
      </c>
      <c r="H26" s="11" t="s">
        <v>27</v>
      </c>
      <c r="I26" s="11"/>
      <c r="J26" s="12" t="s">
        <v>28</v>
      </c>
      <c r="K26" s="116">
        <f>業務別見積明細書!K17</f>
        <v>8000</v>
      </c>
      <c r="L26" s="117"/>
      <c r="M26" s="221">
        <f>業務別見積明細書!M17</f>
        <v>0</v>
      </c>
      <c r="N26" s="222"/>
      <c r="O26" s="223"/>
      <c r="P26" s="112">
        <f>業務別見積明細書!N17</f>
        <v>0</v>
      </c>
      <c r="Q26" s="217"/>
      <c r="R26" s="113"/>
    </row>
    <row r="27" spans="1:18" x14ac:dyDescent="0.15">
      <c r="A27" s="104" t="s">
        <v>14</v>
      </c>
      <c r="B27" s="105"/>
      <c r="C27" s="50"/>
      <c r="D27" s="40"/>
      <c r="E27" s="9"/>
      <c r="F27" s="9"/>
      <c r="G27" s="46"/>
      <c r="H27" s="10"/>
      <c r="I27" s="10"/>
      <c r="J27" s="10"/>
      <c r="K27" s="33"/>
      <c r="L27" s="14"/>
      <c r="M27" s="218">
        <f>業務別見積明細書!M18</f>
        <v>12</v>
      </c>
      <c r="N27" s="219"/>
      <c r="O27" s="220"/>
      <c r="P27" s="106">
        <f>業務別見積明細書!N18</f>
        <v>108000</v>
      </c>
      <c r="Q27" s="210"/>
      <c r="R27" s="107"/>
    </row>
    <row r="28" spans="1:18" x14ac:dyDescent="0.15">
      <c r="A28" s="114" t="s">
        <v>24</v>
      </c>
      <c r="B28" s="115"/>
      <c r="C28" s="48"/>
      <c r="D28" s="41">
        <f>業務別見積明細書!D19</f>
        <v>3</v>
      </c>
      <c r="E28" s="119" t="s">
        <v>29</v>
      </c>
      <c r="F28" s="119"/>
      <c r="G28" s="16">
        <f>業務別見積明細書!G19</f>
        <v>2</v>
      </c>
      <c r="H28" s="7" t="s">
        <v>27</v>
      </c>
      <c r="I28" s="7"/>
      <c r="J28" s="8" t="s">
        <v>28</v>
      </c>
      <c r="K28" s="116">
        <f>業務別見積明細書!K19</f>
        <v>10000</v>
      </c>
      <c r="L28" s="117"/>
      <c r="M28" s="221">
        <f>業務別見積明細書!M19</f>
        <v>6</v>
      </c>
      <c r="N28" s="222"/>
      <c r="O28" s="223"/>
      <c r="P28" s="112">
        <f>業務別見積明細書!N19</f>
        <v>60000</v>
      </c>
      <c r="Q28" s="217"/>
      <c r="R28" s="113"/>
    </row>
    <row r="29" spans="1:18" x14ac:dyDescent="0.15">
      <c r="A29" s="114" t="s">
        <v>25</v>
      </c>
      <c r="B29" s="115"/>
      <c r="C29" s="48"/>
      <c r="D29" s="41">
        <f>業務別見積明細書!D20</f>
        <v>3</v>
      </c>
      <c r="E29" s="119" t="s">
        <v>29</v>
      </c>
      <c r="F29" s="119"/>
      <c r="G29" s="16">
        <f>業務別見積明細書!G20</f>
        <v>2</v>
      </c>
      <c r="H29" s="7" t="s">
        <v>27</v>
      </c>
      <c r="I29" s="7"/>
      <c r="J29" s="8" t="s">
        <v>28</v>
      </c>
      <c r="K29" s="116">
        <f>業務別見積明細書!K20</f>
        <v>8000</v>
      </c>
      <c r="L29" s="117"/>
      <c r="M29" s="221">
        <f>業務別見積明細書!M20</f>
        <v>6</v>
      </c>
      <c r="N29" s="222"/>
      <c r="O29" s="223"/>
      <c r="P29" s="112">
        <f>業務別見積明細書!N20</f>
        <v>48000</v>
      </c>
      <c r="Q29" s="217"/>
      <c r="R29" s="113"/>
    </row>
    <row r="30" spans="1:18" ht="14.25" thickBot="1" x14ac:dyDescent="0.2">
      <c r="A30" s="108" t="s">
        <v>26</v>
      </c>
      <c r="B30" s="109"/>
      <c r="C30" s="48"/>
      <c r="D30" s="41">
        <f>業務別見積明細書!D21</f>
        <v>0</v>
      </c>
      <c r="E30" s="121" t="s">
        <v>29</v>
      </c>
      <c r="F30" s="121"/>
      <c r="G30" s="16">
        <f>業務別見積明細書!G21</f>
        <v>0</v>
      </c>
      <c r="H30" s="7" t="s">
        <v>27</v>
      </c>
      <c r="I30" s="7"/>
      <c r="J30" s="8" t="s">
        <v>28</v>
      </c>
      <c r="K30" s="116">
        <f>業務別見積明細書!K21</f>
        <v>8000</v>
      </c>
      <c r="L30" s="117"/>
      <c r="M30" s="221">
        <f>業務別見積明細書!M21</f>
        <v>0</v>
      </c>
      <c r="N30" s="222"/>
      <c r="O30" s="223"/>
      <c r="P30" s="112">
        <f>業務別見積明細書!N21</f>
        <v>0</v>
      </c>
      <c r="Q30" s="217"/>
      <c r="R30" s="113"/>
    </row>
    <row r="31" spans="1:18" x14ac:dyDescent="0.15">
      <c r="A31" s="104" t="s">
        <v>15</v>
      </c>
      <c r="B31" s="105"/>
      <c r="C31" s="126"/>
      <c r="D31" s="127"/>
      <c r="E31" s="127"/>
      <c r="F31" s="127"/>
      <c r="G31" s="127"/>
      <c r="H31" s="127"/>
      <c r="I31" s="127"/>
      <c r="J31" s="127"/>
      <c r="K31" s="127"/>
      <c r="L31" s="128"/>
      <c r="M31" s="218">
        <f>業務別見積明細書!M22</f>
        <v>70</v>
      </c>
      <c r="N31" s="219"/>
      <c r="O31" s="220"/>
      <c r="P31" s="106">
        <f>業務別見積明細書!N22</f>
        <v>600000</v>
      </c>
      <c r="Q31" s="210"/>
      <c r="R31" s="107"/>
    </row>
    <row r="32" spans="1:18" x14ac:dyDescent="0.15">
      <c r="A32" s="122"/>
      <c r="B32" s="123"/>
      <c r="C32" s="129"/>
      <c r="D32" s="130"/>
      <c r="E32" s="130"/>
      <c r="F32" s="130"/>
      <c r="G32" s="130"/>
      <c r="H32" s="130"/>
      <c r="I32" s="130"/>
      <c r="J32" s="130"/>
      <c r="K32" s="130"/>
      <c r="L32" s="131"/>
      <c r="M32" s="232"/>
      <c r="N32" s="233"/>
      <c r="O32" s="234"/>
      <c r="P32" s="138" t="s">
        <v>30</v>
      </c>
      <c r="Q32" s="228"/>
      <c r="R32" s="139"/>
    </row>
    <row r="33" spans="1:21" ht="14.25" thickBot="1" x14ac:dyDescent="0.2">
      <c r="A33" s="124"/>
      <c r="B33" s="125"/>
      <c r="C33" s="132"/>
      <c r="D33" s="133"/>
      <c r="E33" s="133"/>
      <c r="F33" s="133"/>
      <c r="G33" s="133"/>
      <c r="H33" s="133"/>
      <c r="I33" s="133"/>
      <c r="J33" s="133"/>
      <c r="K33" s="133"/>
      <c r="L33" s="134"/>
      <c r="M33" s="235"/>
      <c r="N33" s="236"/>
      <c r="O33" s="237"/>
      <c r="P33" s="258">
        <f>業務別見積明細書!N24</f>
        <v>44444</v>
      </c>
      <c r="Q33" s="259"/>
      <c r="R33" s="58" t="s">
        <v>31</v>
      </c>
    </row>
    <row r="34" spans="1:21" ht="32.25" customHeight="1" thickBot="1" x14ac:dyDescent="0.2">
      <c r="A34" s="229" t="s">
        <v>42</v>
      </c>
      <c r="B34" s="230"/>
      <c r="C34" s="142" t="s">
        <v>17</v>
      </c>
      <c r="D34" s="143"/>
      <c r="E34" s="143"/>
      <c r="F34" s="143"/>
      <c r="G34" s="143"/>
      <c r="H34" s="143"/>
      <c r="I34" s="143"/>
      <c r="J34" s="143"/>
      <c r="K34" s="143"/>
      <c r="L34" s="144"/>
      <c r="M34" s="238"/>
      <c r="N34" s="239"/>
      <c r="O34" s="240"/>
      <c r="P34" s="145">
        <f>業務別見積明細書!N25</f>
        <v>400000</v>
      </c>
      <c r="Q34" s="231"/>
      <c r="R34" s="146"/>
    </row>
    <row r="35" spans="1:21" ht="14.25" thickBot="1" x14ac:dyDescent="0.2">
      <c r="A35" s="147" t="s">
        <v>18</v>
      </c>
      <c r="B35" s="147"/>
      <c r="C35" s="5"/>
      <c r="D35" s="43"/>
      <c r="E35" s="5"/>
      <c r="F35" s="5"/>
      <c r="G35" s="23"/>
      <c r="N35" s="29"/>
      <c r="O35" s="29"/>
      <c r="P35" s="30"/>
      <c r="Q35" s="30"/>
      <c r="R35" s="30"/>
    </row>
    <row r="36" spans="1:21" ht="14.25" thickBot="1" x14ac:dyDescent="0.2">
      <c r="A36" s="97"/>
      <c r="B36" s="98"/>
      <c r="C36" s="148" t="s">
        <v>19</v>
      </c>
      <c r="D36" s="149"/>
      <c r="E36" s="149"/>
      <c r="F36" s="149"/>
      <c r="G36" s="149"/>
      <c r="H36" s="149"/>
      <c r="I36" s="149"/>
      <c r="J36" s="149"/>
      <c r="K36" s="149"/>
      <c r="L36" s="150"/>
      <c r="M36" s="54"/>
      <c r="N36" s="31" t="s">
        <v>9</v>
      </c>
      <c r="O36" s="57"/>
      <c r="P36" s="151" t="s">
        <v>10</v>
      </c>
      <c r="Q36" s="224"/>
      <c r="R36" s="152"/>
    </row>
    <row r="37" spans="1:21" x14ac:dyDescent="0.15">
      <c r="A37" s="153" t="s">
        <v>20</v>
      </c>
      <c r="B37" s="154"/>
      <c r="C37" s="155" t="s">
        <v>21</v>
      </c>
      <c r="D37" s="156"/>
      <c r="E37" s="156"/>
      <c r="F37" s="156"/>
      <c r="G37" s="156"/>
      <c r="H37" s="156"/>
      <c r="I37" s="51"/>
      <c r="J37" s="18"/>
      <c r="K37" s="35"/>
      <c r="L37" s="36"/>
      <c r="M37" s="225">
        <f>業務別見積明細書!M28</f>
        <v>24</v>
      </c>
      <c r="N37" s="226"/>
      <c r="O37" s="227"/>
      <c r="P37" s="106">
        <f>業務別見積明細書!N28</f>
        <v>216000</v>
      </c>
      <c r="Q37" s="210"/>
      <c r="R37" s="107"/>
      <c r="U37" s="4"/>
    </row>
    <row r="38" spans="1:21" x14ac:dyDescent="0.15">
      <c r="A38" s="114" t="s">
        <v>24</v>
      </c>
      <c r="B38" s="115"/>
      <c r="C38" s="48"/>
      <c r="D38" s="41">
        <f>業務別見積明細書!D29</f>
        <v>12</v>
      </c>
      <c r="E38" s="119" t="s">
        <v>29</v>
      </c>
      <c r="F38" s="119"/>
      <c r="G38" s="16">
        <f>業務別見積明細書!G29</f>
        <v>1</v>
      </c>
      <c r="H38" s="7" t="s">
        <v>27</v>
      </c>
      <c r="I38" s="7"/>
      <c r="J38" s="8" t="s">
        <v>28</v>
      </c>
      <c r="K38" s="116">
        <f>業務別見積明細書!K29</f>
        <v>10000</v>
      </c>
      <c r="L38" s="117"/>
      <c r="M38" s="221">
        <f>業務別見積明細書!M29</f>
        <v>12</v>
      </c>
      <c r="N38" s="222"/>
      <c r="O38" s="223"/>
      <c r="P38" s="112">
        <f>業務別見積明細書!N29</f>
        <v>120000</v>
      </c>
      <c r="Q38" s="217"/>
      <c r="R38" s="113"/>
    </row>
    <row r="39" spans="1:21" x14ac:dyDescent="0.15">
      <c r="A39" s="114" t="s">
        <v>25</v>
      </c>
      <c r="B39" s="115"/>
      <c r="C39" s="48"/>
      <c r="D39" s="41">
        <f>業務別見積明細書!D30</f>
        <v>12</v>
      </c>
      <c r="E39" s="119" t="s">
        <v>29</v>
      </c>
      <c r="F39" s="119"/>
      <c r="G39" s="16">
        <f>業務別見積明細書!G30</f>
        <v>1</v>
      </c>
      <c r="H39" s="7" t="s">
        <v>27</v>
      </c>
      <c r="I39" s="7"/>
      <c r="J39" s="8" t="s">
        <v>28</v>
      </c>
      <c r="K39" s="116">
        <f>業務別見積明細書!K30</f>
        <v>8000</v>
      </c>
      <c r="L39" s="117"/>
      <c r="M39" s="221">
        <f>業務別見積明細書!M30</f>
        <v>12</v>
      </c>
      <c r="N39" s="222"/>
      <c r="O39" s="223"/>
      <c r="P39" s="112">
        <f>業務別見積明細書!N30</f>
        <v>96000</v>
      </c>
      <c r="Q39" s="217"/>
      <c r="R39" s="113"/>
    </row>
    <row r="40" spans="1:21" ht="14.25" thickBot="1" x14ac:dyDescent="0.2">
      <c r="A40" s="108" t="s">
        <v>26</v>
      </c>
      <c r="B40" s="109"/>
      <c r="C40" s="75"/>
      <c r="D40" s="41">
        <f>業務別見積明細書!D31</f>
        <v>0</v>
      </c>
      <c r="E40" s="119" t="s">
        <v>29</v>
      </c>
      <c r="F40" s="119"/>
      <c r="G40" s="16">
        <f>業務別見積明細書!G31</f>
        <v>0</v>
      </c>
      <c r="H40" s="7" t="s">
        <v>27</v>
      </c>
      <c r="I40" s="7"/>
      <c r="J40" s="8" t="s">
        <v>28</v>
      </c>
      <c r="K40" s="116">
        <f>業務別見積明細書!K31</f>
        <v>8000</v>
      </c>
      <c r="L40" s="117"/>
      <c r="M40" s="221">
        <f>業務別見積明細書!M31</f>
        <v>0</v>
      </c>
      <c r="N40" s="222"/>
      <c r="O40" s="223"/>
      <c r="P40" s="112">
        <f>業務別見積明細書!N31</f>
        <v>0</v>
      </c>
      <c r="Q40" s="217"/>
      <c r="R40" s="113"/>
    </row>
    <row r="41" spans="1:21" x14ac:dyDescent="0.15">
      <c r="A41" s="153" t="s">
        <v>22</v>
      </c>
      <c r="B41" s="154"/>
      <c r="C41" s="82" t="s">
        <v>2</v>
      </c>
      <c r="D41" s="40">
        <f>業務別見積明細書!D32</f>
        <v>4</v>
      </c>
      <c r="E41" s="83" t="s">
        <v>36</v>
      </c>
      <c r="F41" s="83">
        <f>業務別見積明細書!F32</f>
        <v>3</v>
      </c>
      <c r="G41" s="127" t="s">
        <v>37</v>
      </c>
      <c r="H41" s="127"/>
      <c r="I41" s="83">
        <f>業務別見積明細書!I32</f>
        <v>3</v>
      </c>
      <c r="J41" s="83" t="s">
        <v>2</v>
      </c>
      <c r="K41" s="84"/>
      <c r="L41" s="85"/>
      <c r="M41" s="226">
        <f>業務別見積明細書!M32</f>
        <v>15</v>
      </c>
      <c r="N41" s="226"/>
      <c r="O41" s="227"/>
      <c r="P41" s="106">
        <f>業務別見積明細書!N32</f>
        <v>144000</v>
      </c>
      <c r="Q41" s="210"/>
      <c r="R41" s="107"/>
    </row>
    <row r="42" spans="1:21" x14ac:dyDescent="0.15">
      <c r="A42" s="114" t="s">
        <v>24</v>
      </c>
      <c r="B42" s="115"/>
      <c r="C42" s="75"/>
      <c r="D42" s="41">
        <f>業務別見積明細書!D33</f>
        <v>12</v>
      </c>
      <c r="E42" s="119" t="s">
        <v>29</v>
      </c>
      <c r="F42" s="119"/>
      <c r="G42" s="16">
        <f>業務別見積明細書!G33</f>
        <v>1</v>
      </c>
      <c r="H42" s="7" t="s">
        <v>27</v>
      </c>
      <c r="I42" s="7"/>
      <c r="J42" s="8" t="s">
        <v>28</v>
      </c>
      <c r="K42" s="116">
        <f>業務別見積明細書!K33</f>
        <v>10000</v>
      </c>
      <c r="L42" s="117"/>
      <c r="M42" s="222">
        <f>業務別見積明細書!M33</f>
        <v>12</v>
      </c>
      <c r="N42" s="222"/>
      <c r="O42" s="223"/>
      <c r="P42" s="112">
        <f>業務別見積明細書!N33</f>
        <v>120000</v>
      </c>
      <c r="Q42" s="217"/>
      <c r="R42" s="113"/>
    </row>
    <row r="43" spans="1:21" x14ac:dyDescent="0.15">
      <c r="A43" s="114" t="s">
        <v>25</v>
      </c>
      <c r="B43" s="115"/>
      <c r="C43" s="75"/>
      <c r="D43" s="41">
        <f>業務別見積明細書!D34</f>
        <v>3</v>
      </c>
      <c r="E43" s="119" t="s">
        <v>29</v>
      </c>
      <c r="F43" s="119"/>
      <c r="G43" s="16">
        <f>業務別見積明細書!G34</f>
        <v>1</v>
      </c>
      <c r="H43" s="7" t="s">
        <v>27</v>
      </c>
      <c r="I43" s="7"/>
      <c r="J43" s="8" t="s">
        <v>28</v>
      </c>
      <c r="K43" s="116">
        <f>業務別見積明細書!K34</f>
        <v>8000</v>
      </c>
      <c r="L43" s="117"/>
      <c r="M43" s="222">
        <f>業務別見積明細書!M34</f>
        <v>3</v>
      </c>
      <c r="N43" s="222"/>
      <c r="O43" s="223"/>
      <c r="P43" s="112">
        <f>業務別見積明細書!N34</f>
        <v>24000</v>
      </c>
      <c r="Q43" s="217"/>
      <c r="R43" s="113"/>
    </row>
    <row r="44" spans="1:21" ht="14.25" thickBot="1" x14ac:dyDescent="0.2">
      <c r="A44" s="108" t="s">
        <v>26</v>
      </c>
      <c r="B44" s="109"/>
      <c r="C44" s="74"/>
      <c r="D44" s="42">
        <f>業務別見積明細書!D35</f>
        <v>0</v>
      </c>
      <c r="E44" s="121" t="s">
        <v>29</v>
      </c>
      <c r="F44" s="121"/>
      <c r="G44" s="19">
        <f>業務別見積明細書!G35</f>
        <v>0</v>
      </c>
      <c r="H44" s="11" t="s">
        <v>27</v>
      </c>
      <c r="I44" s="11"/>
      <c r="J44" s="12" t="s">
        <v>28</v>
      </c>
      <c r="K44" s="247">
        <f>業務別見積明細書!K35</f>
        <v>8000</v>
      </c>
      <c r="L44" s="248"/>
      <c r="M44" s="222">
        <f>業務別見積明細書!M35</f>
        <v>0</v>
      </c>
      <c r="N44" s="222"/>
      <c r="O44" s="223"/>
      <c r="P44" s="112">
        <f>業務別見積明細書!N35</f>
        <v>0</v>
      </c>
      <c r="Q44" s="217"/>
      <c r="R44" s="113"/>
    </row>
    <row r="45" spans="1:21" x14ac:dyDescent="0.15">
      <c r="A45" s="104" t="s">
        <v>15</v>
      </c>
      <c r="B45" s="105"/>
      <c r="C45" s="129"/>
      <c r="D45" s="130"/>
      <c r="E45" s="130"/>
      <c r="F45" s="130"/>
      <c r="G45" s="130"/>
      <c r="H45" s="130"/>
      <c r="I45" s="130"/>
      <c r="J45" s="130"/>
      <c r="K45" s="130"/>
      <c r="L45" s="131"/>
      <c r="M45" s="249">
        <f>業務別見積明細書!M36</f>
        <v>39</v>
      </c>
      <c r="N45" s="250"/>
      <c r="O45" s="251"/>
      <c r="P45" s="106">
        <f>業務別見積明細書!N36</f>
        <v>360000</v>
      </c>
      <c r="Q45" s="210"/>
      <c r="R45" s="107"/>
    </row>
    <row r="46" spans="1:21" x14ac:dyDescent="0.15">
      <c r="A46" s="122"/>
      <c r="B46" s="123"/>
      <c r="C46" s="129"/>
      <c r="D46" s="130"/>
      <c r="E46" s="130"/>
      <c r="F46" s="130"/>
      <c r="G46" s="130"/>
      <c r="H46" s="130"/>
      <c r="I46" s="130"/>
      <c r="J46" s="130"/>
      <c r="K46" s="130"/>
      <c r="L46" s="131"/>
      <c r="M46" s="252"/>
      <c r="N46" s="253"/>
      <c r="O46" s="254"/>
      <c r="P46" s="138" t="s">
        <v>30</v>
      </c>
      <c r="Q46" s="228"/>
      <c r="R46" s="139"/>
    </row>
    <row r="47" spans="1:21" ht="14.25" thickBot="1" x14ac:dyDescent="0.2">
      <c r="A47" s="124"/>
      <c r="B47" s="125"/>
      <c r="C47" s="132"/>
      <c r="D47" s="133"/>
      <c r="E47" s="133"/>
      <c r="F47" s="133"/>
      <c r="G47" s="133"/>
      <c r="H47" s="133"/>
      <c r="I47" s="133"/>
      <c r="J47" s="133"/>
      <c r="K47" s="133"/>
      <c r="L47" s="134"/>
      <c r="M47" s="255"/>
      <c r="N47" s="256"/>
      <c r="O47" s="257"/>
      <c r="P47" s="258">
        <f>業務別見積明細書!N38</f>
        <v>26666</v>
      </c>
      <c r="Q47" s="259"/>
      <c r="R47" s="58" t="s">
        <v>31</v>
      </c>
    </row>
    <row r="48" spans="1:21" ht="25.5" customHeight="1" x14ac:dyDescent="0.15">
      <c r="A48" s="241" t="s">
        <v>43</v>
      </c>
      <c r="B48" s="242"/>
      <c r="C48" s="162" t="s">
        <v>23</v>
      </c>
      <c r="D48" s="163"/>
      <c r="E48" s="163"/>
      <c r="F48" s="163"/>
      <c r="G48" s="163"/>
      <c r="H48" s="163"/>
      <c r="I48" s="163"/>
      <c r="J48" s="163"/>
      <c r="K48" s="163"/>
      <c r="L48" s="164"/>
      <c r="M48" s="276"/>
      <c r="N48" s="277"/>
      <c r="O48" s="278"/>
      <c r="P48" s="168">
        <f>ROUNDDOWN(P45*2/3,0)</f>
        <v>240000</v>
      </c>
      <c r="Q48" s="245"/>
      <c r="R48" s="169"/>
    </row>
    <row r="49" spans="1:18" ht="14.25" customHeight="1" thickBot="1" x14ac:dyDescent="0.2">
      <c r="A49" s="243"/>
      <c r="B49" s="244"/>
      <c r="C49" s="160"/>
      <c r="D49" s="165"/>
      <c r="E49" s="165"/>
      <c r="F49" s="165"/>
      <c r="G49" s="165"/>
      <c r="H49" s="165"/>
      <c r="I49" s="165"/>
      <c r="J49" s="165"/>
      <c r="K49" s="165"/>
      <c r="L49" s="161"/>
      <c r="M49" s="279"/>
      <c r="N49" s="280"/>
      <c r="O49" s="281"/>
      <c r="P49" s="170"/>
      <c r="Q49" s="246"/>
      <c r="R49" s="171"/>
    </row>
    <row r="50" spans="1:18" ht="13.5" customHeight="1" x14ac:dyDescent="0.15">
      <c r="A50" s="17"/>
      <c r="B50" s="72"/>
      <c r="C50" s="55"/>
      <c r="D50" s="55"/>
      <c r="E50" s="55"/>
      <c r="F50" s="55"/>
      <c r="G50" s="55"/>
      <c r="H50" s="55"/>
      <c r="I50" s="55"/>
      <c r="J50" s="55"/>
      <c r="K50" s="55"/>
      <c r="L50" s="55"/>
      <c r="M50" s="55"/>
      <c r="N50" s="55"/>
      <c r="O50" s="55"/>
      <c r="P50" s="55"/>
      <c r="Q50" s="55"/>
      <c r="R50" s="38"/>
    </row>
    <row r="51" spans="1:18" ht="13.5" customHeight="1" thickBot="1" x14ac:dyDescent="0.2">
      <c r="A51" s="211" t="s">
        <v>45</v>
      </c>
      <c r="B51" s="211"/>
      <c r="C51" s="56"/>
      <c r="D51" s="56"/>
      <c r="E51" s="56"/>
      <c r="F51" s="56"/>
      <c r="G51" s="56"/>
      <c r="H51" s="56"/>
      <c r="I51" s="56"/>
      <c r="J51" s="56"/>
      <c r="K51" s="56"/>
      <c r="L51" s="56"/>
      <c r="M51" s="56"/>
      <c r="N51" s="56"/>
      <c r="O51" s="56"/>
      <c r="P51" s="56"/>
      <c r="Q51" s="56"/>
    </row>
    <row r="52" spans="1:18" ht="18.75" customHeight="1" x14ac:dyDescent="0.15">
      <c r="A52" s="177" t="s">
        <v>46</v>
      </c>
      <c r="B52" s="178"/>
      <c r="C52" s="198" t="s">
        <v>49</v>
      </c>
      <c r="D52" s="184"/>
      <c r="E52" s="184"/>
      <c r="F52" s="184"/>
      <c r="G52" s="184"/>
      <c r="H52" s="199"/>
      <c r="I52" s="183" t="s">
        <v>50</v>
      </c>
      <c r="J52" s="184"/>
      <c r="K52" s="185"/>
      <c r="L52" s="198" t="s">
        <v>51</v>
      </c>
      <c r="M52" s="184"/>
      <c r="N52" s="184"/>
      <c r="O52" s="199"/>
      <c r="P52" s="183" t="s">
        <v>52</v>
      </c>
      <c r="Q52" s="184"/>
      <c r="R52" s="185"/>
    </row>
    <row r="53" spans="1:18" ht="18.75" customHeight="1" x14ac:dyDescent="0.15">
      <c r="A53" s="179" t="s">
        <v>47</v>
      </c>
      <c r="B53" s="180"/>
      <c r="C53" s="203" t="s">
        <v>62</v>
      </c>
      <c r="D53" s="204"/>
      <c r="E53" s="204"/>
      <c r="F53" s="204"/>
      <c r="G53" s="204"/>
      <c r="H53" s="205"/>
      <c r="I53" s="192" t="s">
        <v>59</v>
      </c>
      <c r="J53" s="193"/>
      <c r="K53" s="194"/>
      <c r="L53" s="200" t="s">
        <v>60</v>
      </c>
      <c r="M53" s="201"/>
      <c r="N53" s="201"/>
      <c r="O53" s="202"/>
      <c r="P53" s="186">
        <f>業務別見積明細書!K7</f>
        <v>10000</v>
      </c>
      <c r="Q53" s="187"/>
      <c r="R53" s="188"/>
    </row>
    <row r="54" spans="1:18" ht="18.75" customHeight="1" x14ac:dyDescent="0.15">
      <c r="A54" s="179" t="s">
        <v>48</v>
      </c>
      <c r="B54" s="180"/>
      <c r="C54" s="203" t="s">
        <v>63</v>
      </c>
      <c r="D54" s="204"/>
      <c r="E54" s="204"/>
      <c r="F54" s="204"/>
      <c r="G54" s="204"/>
      <c r="H54" s="205"/>
      <c r="I54" s="192" t="s">
        <v>61</v>
      </c>
      <c r="J54" s="193"/>
      <c r="K54" s="194"/>
      <c r="L54" s="203"/>
      <c r="M54" s="204"/>
      <c r="N54" s="204"/>
      <c r="O54" s="205"/>
      <c r="P54" s="186">
        <f>業務別見積明細書!K8</f>
        <v>8000</v>
      </c>
      <c r="Q54" s="187"/>
      <c r="R54" s="188"/>
    </row>
    <row r="55" spans="1:18" ht="18.75" customHeight="1" thickBot="1" x14ac:dyDescent="0.2">
      <c r="A55" s="181" t="s">
        <v>53</v>
      </c>
      <c r="B55" s="182"/>
      <c r="C55" s="206"/>
      <c r="D55" s="207"/>
      <c r="E55" s="207"/>
      <c r="F55" s="207"/>
      <c r="G55" s="207"/>
      <c r="H55" s="208"/>
      <c r="I55" s="195"/>
      <c r="J55" s="196"/>
      <c r="K55" s="197"/>
      <c r="L55" s="206"/>
      <c r="M55" s="207"/>
      <c r="N55" s="207"/>
      <c r="O55" s="208"/>
      <c r="P55" s="189">
        <f>業務別見積明細書!K9</f>
        <v>8000</v>
      </c>
      <c r="Q55" s="190"/>
      <c r="R55" s="191"/>
    </row>
    <row r="56" spans="1:18" x14ac:dyDescent="0.15">
      <c r="B56" s="6"/>
      <c r="C56" s="6"/>
      <c r="D56" s="44"/>
      <c r="E56" s="6"/>
      <c r="F56" s="6"/>
      <c r="G56" s="24"/>
    </row>
  </sheetData>
  <mergeCells count="167">
    <mergeCell ref="E20:F20"/>
    <mergeCell ref="E21:F21"/>
    <mergeCell ref="E22:F22"/>
    <mergeCell ref="L8:Q8"/>
    <mergeCell ref="L9:Q9"/>
    <mergeCell ref="C52:H52"/>
    <mergeCell ref="C53:H53"/>
    <mergeCell ref="C54:H54"/>
    <mergeCell ref="C55:H55"/>
    <mergeCell ref="M48:O49"/>
    <mergeCell ref="P17:R17"/>
    <mergeCell ref="A4:B5"/>
    <mergeCell ref="C4:D5"/>
    <mergeCell ref="L6:N6"/>
    <mergeCell ref="M11:R11"/>
    <mergeCell ref="R8:R9"/>
    <mergeCell ref="P33:Q33"/>
    <mergeCell ref="M15:O15"/>
    <mergeCell ref="M16:O16"/>
    <mergeCell ref="M17:O17"/>
    <mergeCell ref="M18:O18"/>
    <mergeCell ref="M19:O19"/>
    <mergeCell ref="M20:O20"/>
    <mergeCell ref="M21:O21"/>
    <mergeCell ref="M22:O22"/>
    <mergeCell ref="A29:B29"/>
    <mergeCell ref="E29:F29"/>
    <mergeCell ref="K29:L29"/>
    <mergeCell ref="P29:R29"/>
    <mergeCell ref="A30:B30"/>
    <mergeCell ref="E30:F30"/>
    <mergeCell ref="K30:L30"/>
    <mergeCell ref="P30:R30"/>
    <mergeCell ref="M29:O29"/>
    <mergeCell ref="M30:O30"/>
    <mergeCell ref="A48:B49"/>
    <mergeCell ref="C48:L49"/>
    <mergeCell ref="P48:R49"/>
    <mergeCell ref="A44:B44"/>
    <mergeCell ref="E44:F44"/>
    <mergeCell ref="K44:L44"/>
    <mergeCell ref="P44:R44"/>
    <mergeCell ref="A45:B47"/>
    <mergeCell ref="C45:L47"/>
    <mergeCell ref="P45:R45"/>
    <mergeCell ref="P46:R46"/>
    <mergeCell ref="M44:O44"/>
    <mergeCell ref="M45:O47"/>
    <mergeCell ref="P47:Q47"/>
    <mergeCell ref="A42:B42"/>
    <mergeCell ref="E42:F42"/>
    <mergeCell ref="K42:L42"/>
    <mergeCell ref="P42:R42"/>
    <mergeCell ref="A43:B43"/>
    <mergeCell ref="E43:F43"/>
    <mergeCell ref="K43:L43"/>
    <mergeCell ref="P43:R43"/>
    <mergeCell ref="M42:O42"/>
    <mergeCell ref="M43:O43"/>
    <mergeCell ref="A40:B40"/>
    <mergeCell ref="E40:F40"/>
    <mergeCell ref="K40:L40"/>
    <mergeCell ref="P40:R40"/>
    <mergeCell ref="A41:B41"/>
    <mergeCell ref="G41:H41"/>
    <mergeCell ref="P41:R41"/>
    <mergeCell ref="M40:O40"/>
    <mergeCell ref="M41:O41"/>
    <mergeCell ref="A38:B38"/>
    <mergeCell ref="E38:F38"/>
    <mergeCell ref="K38:L38"/>
    <mergeCell ref="P38:R38"/>
    <mergeCell ref="A39:B39"/>
    <mergeCell ref="E39:F39"/>
    <mergeCell ref="K39:L39"/>
    <mergeCell ref="P39:R39"/>
    <mergeCell ref="M38:O38"/>
    <mergeCell ref="M39:O39"/>
    <mergeCell ref="A35:B35"/>
    <mergeCell ref="A36:B36"/>
    <mergeCell ref="C36:L36"/>
    <mergeCell ref="P36:R36"/>
    <mergeCell ref="A37:B37"/>
    <mergeCell ref="C37:H37"/>
    <mergeCell ref="P37:R37"/>
    <mergeCell ref="M37:O37"/>
    <mergeCell ref="A31:B33"/>
    <mergeCell ref="C31:L33"/>
    <mergeCell ref="P31:R31"/>
    <mergeCell ref="P32:R32"/>
    <mergeCell ref="A34:B34"/>
    <mergeCell ref="C34:L34"/>
    <mergeCell ref="P34:R34"/>
    <mergeCell ref="M31:O33"/>
    <mergeCell ref="M34:O34"/>
    <mergeCell ref="A27:B27"/>
    <mergeCell ref="P27:R27"/>
    <mergeCell ref="A28:B28"/>
    <mergeCell ref="E28:F28"/>
    <mergeCell ref="K28:L28"/>
    <mergeCell ref="P28:R28"/>
    <mergeCell ref="M27:O27"/>
    <mergeCell ref="M28:O28"/>
    <mergeCell ref="A25:B25"/>
    <mergeCell ref="E25:F25"/>
    <mergeCell ref="K25:L25"/>
    <mergeCell ref="P25:R25"/>
    <mergeCell ref="A26:B26"/>
    <mergeCell ref="E26:F26"/>
    <mergeCell ref="K26:L26"/>
    <mergeCell ref="P26:R26"/>
    <mergeCell ref="M25:O25"/>
    <mergeCell ref="M26:O26"/>
    <mergeCell ref="A23:B23"/>
    <mergeCell ref="P23:R23"/>
    <mergeCell ref="A24:B24"/>
    <mergeCell ref="E24:F24"/>
    <mergeCell ref="K24:L24"/>
    <mergeCell ref="P24:R24"/>
    <mergeCell ref="M23:O23"/>
    <mergeCell ref="M24:O24"/>
    <mergeCell ref="A21:B21"/>
    <mergeCell ref="K21:L21"/>
    <mergeCell ref="P21:R21"/>
    <mergeCell ref="A22:B22"/>
    <mergeCell ref="K22:L22"/>
    <mergeCell ref="P22:R22"/>
    <mergeCell ref="A2:R2"/>
    <mergeCell ref="A13:E13"/>
    <mergeCell ref="A14:B14"/>
    <mergeCell ref="C14:L14"/>
    <mergeCell ref="P14:R14"/>
    <mergeCell ref="A15:B15"/>
    <mergeCell ref="P15:R15"/>
    <mergeCell ref="A12:B12"/>
    <mergeCell ref="A51:B51"/>
    <mergeCell ref="M10:R10"/>
    <mergeCell ref="L7:R7"/>
    <mergeCell ref="A18:B18"/>
    <mergeCell ref="K18:L18"/>
    <mergeCell ref="P18:R18"/>
    <mergeCell ref="A19:B19"/>
    <mergeCell ref="P19:R19"/>
    <mergeCell ref="A20:B20"/>
    <mergeCell ref="K20:L20"/>
    <mergeCell ref="P20:R20"/>
    <mergeCell ref="A16:B16"/>
    <mergeCell ref="K16:L16"/>
    <mergeCell ref="P16:R16"/>
    <mergeCell ref="A17:B17"/>
    <mergeCell ref="K17:L17"/>
    <mergeCell ref="A52:B52"/>
    <mergeCell ref="A53:B53"/>
    <mergeCell ref="A54:B54"/>
    <mergeCell ref="A55:B55"/>
    <mergeCell ref="P52:R52"/>
    <mergeCell ref="P53:R53"/>
    <mergeCell ref="P54:R54"/>
    <mergeCell ref="P55:R55"/>
    <mergeCell ref="I52:K52"/>
    <mergeCell ref="I53:K53"/>
    <mergeCell ref="I54:K54"/>
    <mergeCell ref="I55:K55"/>
    <mergeCell ref="L52:O52"/>
    <mergeCell ref="L53:O53"/>
    <mergeCell ref="L54:O54"/>
    <mergeCell ref="L55:O55"/>
  </mergeCells>
  <phoneticPr fontId="4"/>
  <pageMargins left="0.70866141732283472" right="0.70866141732283472" top="0.74803149606299213" bottom="0.74803149606299213" header="0.31496062992125984" footer="0.31496062992125984"/>
  <pageSetup paperSize="9" scale="9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業務別見積明細書</vt:lpstr>
      <vt:lpstr>見積書・単価表</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2015-04-08T06:27:10Z</cp:lastPrinted>
  <dcterms:created xsi:type="dcterms:W3CDTF">2014-11-05T05:09:44Z</dcterms:created>
  <dcterms:modified xsi:type="dcterms:W3CDTF">2015-04-10T05:39:14Z</dcterms:modified>
</cp:coreProperties>
</file>