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90" windowWidth="19395" windowHeight="6690"/>
  </bookViews>
  <sheets>
    <sheet name="業務別見積明細書" sheetId="16" r:id="rId1"/>
    <sheet name="見積書・単価表" sheetId="12" r:id="rId2"/>
    <sheet name="Sheet3 (4)" sheetId="21" r:id="rId3"/>
  </sheets>
  <calcPr calcId="145621"/>
</workbook>
</file>

<file path=xl/calcChain.xml><?xml version="1.0" encoding="utf-8"?>
<calcChain xmlns="http://schemas.openxmlformats.org/spreadsheetml/2006/main">
  <c r="F32" i="16" l="1"/>
  <c r="P54" i="12" l="1"/>
  <c r="P55" i="12"/>
  <c r="P53" i="12"/>
  <c r="K35" i="16"/>
  <c r="K34" i="16"/>
  <c r="K33" i="16"/>
  <c r="K31" i="16"/>
  <c r="K30" i="16"/>
  <c r="K29" i="16"/>
  <c r="K21" i="16"/>
  <c r="K20" i="16"/>
  <c r="K19" i="16"/>
  <c r="K17" i="16"/>
  <c r="K16" i="16"/>
  <c r="K15" i="16"/>
  <c r="K13" i="16"/>
  <c r="K12" i="16"/>
  <c r="K11" i="16"/>
  <c r="G43" i="12" l="1"/>
  <c r="G44" i="12"/>
  <c r="G42" i="12"/>
  <c r="D42" i="12"/>
  <c r="D43" i="12"/>
  <c r="D44" i="12"/>
  <c r="D41" i="12"/>
  <c r="I41" i="12"/>
  <c r="F41" i="12"/>
  <c r="G39" i="12"/>
  <c r="G40" i="12"/>
  <c r="G38" i="12"/>
  <c r="D39" i="12"/>
  <c r="D40" i="12"/>
  <c r="D38" i="12"/>
  <c r="G29" i="12" l="1"/>
  <c r="G30" i="12"/>
  <c r="D29" i="12"/>
  <c r="D30" i="12"/>
  <c r="G28" i="12"/>
  <c r="D28" i="12"/>
  <c r="G25" i="12"/>
  <c r="G26" i="12"/>
  <c r="G24" i="12"/>
  <c r="D25" i="12"/>
  <c r="D26" i="12"/>
  <c r="D24" i="12"/>
  <c r="K22" i="12"/>
  <c r="D21" i="12"/>
  <c r="D22" i="12"/>
  <c r="D20" i="12"/>
  <c r="G17" i="12"/>
  <c r="G18" i="12"/>
  <c r="G16" i="12"/>
  <c r="D17" i="12"/>
  <c r="D18" i="12"/>
  <c r="D16" i="12"/>
  <c r="K44" i="12"/>
  <c r="K43" i="12"/>
  <c r="K42" i="12"/>
  <c r="K40" i="12"/>
  <c r="K39" i="12"/>
  <c r="K38" i="12"/>
  <c r="K30" i="12"/>
  <c r="K29" i="12"/>
  <c r="K28" i="12"/>
  <c r="K26" i="12"/>
  <c r="K25" i="12"/>
  <c r="K24" i="12"/>
  <c r="K21" i="12"/>
  <c r="K20" i="12"/>
  <c r="K18" i="12"/>
  <c r="K17" i="12"/>
  <c r="K16" i="12"/>
  <c r="M35" i="16" l="1"/>
  <c r="M44" i="12" s="1"/>
  <c r="M34" i="16"/>
  <c r="M43" i="12" s="1"/>
  <c r="M33" i="16"/>
  <c r="M42" i="12" s="1"/>
  <c r="M31" i="16"/>
  <c r="M40" i="12" s="1"/>
  <c r="M30" i="16"/>
  <c r="M39" i="12" s="1"/>
  <c r="M29" i="16"/>
  <c r="N29" i="16" s="1"/>
  <c r="P38" i="12" s="1"/>
  <c r="M21" i="16"/>
  <c r="M30" i="12" s="1"/>
  <c r="M20" i="16"/>
  <c r="M29" i="12" s="1"/>
  <c r="M19" i="16"/>
  <c r="N19" i="16" s="1"/>
  <c r="P28" i="12" s="1"/>
  <c r="M17" i="16"/>
  <c r="M26" i="12" s="1"/>
  <c r="M16" i="16"/>
  <c r="M25" i="12" s="1"/>
  <c r="N16" i="16"/>
  <c r="P25" i="12" s="1"/>
  <c r="M15" i="16"/>
  <c r="M24" i="12" s="1"/>
  <c r="M13" i="16"/>
  <c r="M22" i="12" s="1"/>
  <c r="N13" i="16"/>
  <c r="P22" i="12" s="1"/>
  <c r="M12" i="16"/>
  <c r="M21" i="12" s="1"/>
  <c r="M11" i="16"/>
  <c r="M20" i="12" s="1"/>
  <c r="M9" i="16"/>
  <c r="M18" i="12" s="1"/>
  <c r="M8" i="16"/>
  <c r="M7" i="16"/>
  <c r="M16" i="12" s="1"/>
  <c r="N15" i="16" l="1"/>
  <c r="P24" i="12" s="1"/>
  <c r="N12" i="16"/>
  <c r="P21" i="12" s="1"/>
  <c r="N34" i="16"/>
  <c r="P43" i="12" s="1"/>
  <c r="N20" i="16"/>
  <c r="P29" i="12" s="1"/>
  <c r="N35" i="16"/>
  <c r="P44" i="12" s="1"/>
  <c r="N31" i="16"/>
  <c r="P40" i="12" s="1"/>
  <c r="M28" i="16"/>
  <c r="M38" i="12"/>
  <c r="M18" i="16"/>
  <c r="M27" i="12" s="1"/>
  <c r="M28" i="12"/>
  <c r="N17" i="16"/>
  <c r="P26" i="12" s="1"/>
  <c r="M14" i="16"/>
  <c r="M23" i="12" s="1"/>
  <c r="N9" i="16"/>
  <c r="P18" i="12" s="1"/>
  <c r="N8" i="16"/>
  <c r="P17" i="12" s="1"/>
  <c r="M17" i="12"/>
  <c r="M6" i="16"/>
  <c r="M15" i="12" s="1"/>
  <c r="N7" i="16"/>
  <c r="P16" i="12" s="1"/>
  <c r="N21" i="16"/>
  <c r="N11" i="16"/>
  <c r="N33" i="16"/>
  <c r="N30" i="16"/>
  <c r="M10" i="16"/>
  <c r="M19" i="12" s="1"/>
  <c r="M32" i="16"/>
  <c r="M41" i="12" s="1"/>
  <c r="M37" i="12" l="1"/>
  <c r="M36" i="16"/>
  <c r="M45" i="12" s="1"/>
  <c r="N14" i="16"/>
  <c r="P23" i="12" s="1"/>
  <c r="N18" i="16"/>
  <c r="P27" i="12" s="1"/>
  <c r="P30" i="12"/>
  <c r="N28" i="16"/>
  <c r="P37" i="12" s="1"/>
  <c r="P39" i="12"/>
  <c r="N32" i="16"/>
  <c r="P41" i="12" s="1"/>
  <c r="P42" i="12"/>
  <c r="N10" i="16"/>
  <c r="P19" i="12" s="1"/>
  <c r="P20" i="12"/>
  <c r="M22" i="16"/>
  <c r="M31" i="12" s="1"/>
  <c r="N6" i="16"/>
  <c r="P15" i="12" s="1"/>
  <c r="N36" i="16" l="1"/>
  <c r="P45" i="12" s="1"/>
  <c r="N22" i="16"/>
  <c r="P31" i="12" s="1"/>
  <c r="N39" i="16" l="1"/>
  <c r="N38" i="16"/>
  <c r="P47" i="12" s="1"/>
  <c r="N25" i="16"/>
  <c r="P34" i="12" s="1"/>
  <c r="N24" i="16"/>
  <c r="P33" i="12" s="1"/>
  <c r="P48" i="12"/>
</calcChain>
</file>

<file path=xl/sharedStrings.xml><?xml version="1.0" encoding="utf-8"?>
<sst xmlns="http://schemas.openxmlformats.org/spreadsheetml/2006/main" count="234" uniqueCount="66">
  <si>
    <t>日</t>
    <rPh sb="0" eb="1">
      <t>ニチ</t>
    </rPh>
    <phoneticPr fontId="4"/>
  </si>
  <si>
    <t>月</t>
    <rPh sb="0" eb="1">
      <t>ツキ</t>
    </rPh>
    <phoneticPr fontId="4"/>
  </si>
  <si>
    <t>年</t>
    <rPh sb="0" eb="1">
      <t>ネン</t>
    </rPh>
    <phoneticPr fontId="4"/>
  </si>
  <si>
    <t>平成</t>
    <rPh sb="0" eb="2">
      <t>ヘイセイ</t>
    </rPh>
    <phoneticPr fontId="4"/>
  </si>
  <si>
    <t>住所</t>
    <rPh sb="0" eb="2">
      <t>ジュウショ</t>
    </rPh>
    <phoneticPr fontId="4"/>
  </si>
  <si>
    <t>※</t>
    <phoneticPr fontId="4"/>
  </si>
  <si>
    <t>業務別見積明細書</t>
  </si>
  <si>
    <t>○経営改善計画策定支援</t>
  </si>
  <si>
    <t>業務内容</t>
  </si>
  <si>
    <t>作業時間</t>
  </si>
  <si>
    <t>合計金額（税込）</t>
  </si>
  <si>
    <t>ヒアリング</t>
  </si>
  <si>
    <t>計画作成</t>
  </si>
  <si>
    <t>債権者会議</t>
  </si>
  <si>
    <t>打ち合わせ</t>
  </si>
  <si>
    <t>費用総額</t>
  </si>
  <si>
    <t>支払申請金額（予定）</t>
  </si>
  <si>
    <t>費用総額の２／３</t>
  </si>
  <si>
    <t>○モニタリング</t>
  </si>
  <si>
    <t>作業内容</t>
  </si>
  <si>
    <t>事前準備</t>
  </si>
  <si>
    <t>モニタリング</t>
  </si>
  <si>
    <t>モニタリング会議</t>
  </si>
  <si>
    <t>費用金額の２／３</t>
  </si>
  <si>
    <t xml:space="preserve">  統括責任者</t>
    <phoneticPr fontId="4"/>
  </si>
  <si>
    <t xml:space="preserve">  統括責任者補助者</t>
    <phoneticPr fontId="4"/>
  </si>
  <si>
    <t xml:space="preserve">  その他</t>
    <phoneticPr fontId="4"/>
  </si>
  <si>
    <t>時間</t>
    <phoneticPr fontId="4"/>
  </si>
  <si>
    <t>＠</t>
    <phoneticPr fontId="4"/>
  </si>
  <si>
    <t>回×</t>
    <rPh sb="0" eb="1">
      <t>カイ</t>
    </rPh>
    <phoneticPr fontId="4"/>
  </si>
  <si>
    <t>（うち消費税８％、</t>
    <phoneticPr fontId="4"/>
  </si>
  <si>
    <t>円）</t>
    <rPh sb="0" eb="1">
      <t>エン</t>
    </rPh>
    <phoneticPr fontId="4"/>
  </si>
  <si>
    <t>実施された経営改善計画策定支援の内容は、経営改善支援センターが確認手続を行った後、経営改善計画策定支援に伴い生じた費用（モニタリング費用を含む）の負担します。2/3（上限200万円）を負担します。</t>
    <rPh sb="92" eb="94">
      <t>フタン</t>
    </rPh>
    <phoneticPr fontId="4"/>
  </si>
  <si>
    <t>経営改善計画策定支援に係る費用の総額が200万円を超える場合は、中小企業基盤整備機構（中小企業再生支援全国本部）が確認手続を行います。</t>
    <phoneticPr fontId="4"/>
  </si>
  <si>
    <t>本明細書は、あくまでもサンプルであり、作業単価は認定支援機関の専門性及び地域性によって異なることを想定しています。</t>
    <phoneticPr fontId="4"/>
  </si>
  <si>
    <t>　モニタリング費用　　　　　　　支払申請金額（予定）</t>
    <phoneticPr fontId="4"/>
  </si>
  <si>
    <t>回（</t>
    <rPh sb="0" eb="1">
      <t>カイ</t>
    </rPh>
    <phoneticPr fontId="4"/>
  </si>
  <si>
    <t>ヶ月毎）×</t>
    <rPh sb="1" eb="2">
      <t>ゲツ</t>
    </rPh>
    <rPh sb="2" eb="3">
      <t>マイ</t>
    </rPh>
    <phoneticPr fontId="4"/>
  </si>
  <si>
    <t>御中</t>
    <rPh sb="0" eb="2">
      <t>オンチュウ</t>
    </rPh>
    <phoneticPr fontId="4"/>
  </si>
  <si>
    <t>認定支援機関</t>
    <rPh sb="0" eb="6">
      <t>ニンテイ</t>
    </rPh>
    <phoneticPr fontId="4"/>
  </si>
  <si>
    <t>℡</t>
    <phoneticPr fontId="4"/>
  </si>
  <si>
    <t>印</t>
    <rPh sb="0" eb="1">
      <t>イン</t>
    </rPh>
    <phoneticPr fontId="4"/>
  </si>
  <si>
    <t>長崎県経営改善支援センター支払申請金額（予定）</t>
    <rPh sb="0" eb="3">
      <t>ナガサキケン</t>
    </rPh>
    <rPh sb="3" eb="13">
      <t>ケイエイ</t>
    </rPh>
    <phoneticPr fontId="4"/>
  </si>
  <si>
    <t>長崎県経営改善支援センターモニタリング費用支払申請金額（予定）</t>
    <rPh sb="0" eb="3">
      <t>ナガサキケン</t>
    </rPh>
    <rPh sb="3" eb="13">
      <t>ケイエイ</t>
    </rPh>
    <rPh sb="19" eb="21">
      <t>ヒヨウ</t>
    </rPh>
    <phoneticPr fontId="4"/>
  </si>
  <si>
    <t>【見積書】</t>
    <rPh sb="1" eb="4">
      <t>ミツモリショ</t>
    </rPh>
    <phoneticPr fontId="4"/>
  </si>
  <si>
    <t>【単価表】</t>
    <rPh sb="1" eb="3">
      <t>タンカ</t>
    </rPh>
    <rPh sb="3" eb="4">
      <t>ヒョウ</t>
    </rPh>
    <phoneticPr fontId="4"/>
  </si>
  <si>
    <t>立　　　場</t>
    <rPh sb="0" eb="1">
      <t>タテ</t>
    </rPh>
    <rPh sb="4" eb="5">
      <t>バ</t>
    </rPh>
    <phoneticPr fontId="4"/>
  </si>
  <si>
    <t>統括責任者</t>
    <rPh sb="0" eb="2">
      <t>トウカツ</t>
    </rPh>
    <rPh sb="2" eb="5">
      <t>セキニンシャ</t>
    </rPh>
    <phoneticPr fontId="4"/>
  </si>
  <si>
    <t>統括責任者補助者</t>
    <rPh sb="0" eb="2">
      <t>トウカツ</t>
    </rPh>
    <rPh sb="2" eb="5">
      <t>セキニンシャ</t>
    </rPh>
    <rPh sb="5" eb="8">
      <t>ホジョシャ</t>
    </rPh>
    <phoneticPr fontId="4"/>
  </si>
  <si>
    <t>氏　　　　名</t>
    <rPh sb="0" eb="1">
      <t>シ</t>
    </rPh>
    <rPh sb="5" eb="6">
      <t>ナ</t>
    </rPh>
    <phoneticPr fontId="4"/>
  </si>
  <si>
    <t>職　　位</t>
    <rPh sb="0" eb="1">
      <t>ショク</t>
    </rPh>
    <rPh sb="3" eb="4">
      <t>クライ</t>
    </rPh>
    <phoneticPr fontId="4"/>
  </si>
  <si>
    <t>資　　格</t>
    <rPh sb="0" eb="1">
      <t>シ</t>
    </rPh>
    <rPh sb="3" eb="4">
      <t>カク</t>
    </rPh>
    <phoneticPr fontId="4"/>
  </si>
  <si>
    <t>単価(税込）</t>
    <rPh sb="0" eb="2">
      <t>タンカ</t>
    </rPh>
    <rPh sb="3" eb="5">
      <t>ゼイコミ</t>
    </rPh>
    <phoneticPr fontId="4"/>
  </si>
  <si>
    <t>その他</t>
    <rPh sb="2" eb="3">
      <t>タ</t>
    </rPh>
    <phoneticPr fontId="4"/>
  </si>
  <si>
    <t>甲　株式会社</t>
    <rPh sb="0" eb="1">
      <t>コウ</t>
    </rPh>
    <rPh sb="2" eb="6">
      <t>カ</t>
    </rPh>
    <phoneticPr fontId="4"/>
  </si>
  <si>
    <t>　　Y田Ｙ子税理士事務所</t>
    <rPh sb="3" eb="4">
      <t>タ</t>
    </rPh>
    <rPh sb="5" eb="6">
      <t>コ</t>
    </rPh>
    <rPh sb="6" eb="12">
      <t>ゼイリシ</t>
    </rPh>
    <phoneticPr fontId="4"/>
  </si>
  <si>
    <t>　　　　Y田　Ｙ子</t>
    <phoneticPr fontId="4"/>
  </si>
  <si>
    <t>　□□市□□町□番□号</t>
    <rPh sb="3" eb="4">
      <t>シ</t>
    </rPh>
    <rPh sb="6" eb="7">
      <t>マチ</t>
    </rPh>
    <rPh sb="8" eb="9">
      <t>バン</t>
    </rPh>
    <rPh sb="10" eb="11">
      <t>ゴウ</t>
    </rPh>
    <phoneticPr fontId="4"/>
  </si>
  <si>
    <t>　□□□-□□□-□□□□</t>
    <phoneticPr fontId="4"/>
  </si>
  <si>
    <t>所　長</t>
    <rPh sb="0" eb="1">
      <t>ショ</t>
    </rPh>
    <rPh sb="2" eb="3">
      <t>チョウ</t>
    </rPh>
    <phoneticPr fontId="4"/>
  </si>
  <si>
    <t>税理士</t>
    <rPh sb="0" eb="3">
      <t>ゼイリシ</t>
    </rPh>
    <phoneticPr fontId="4"/>
  </si>
  <si>
    <t>所　員</t>
    <rPh sb="0" eb="1">
      <t>ショ</t>
    </rPh>
    <rPh sb="2" eb="3">
      <t>イン</t>
    </rPh>
    <phoneticPr fontId="4"/>
  </si>
  <si>
    <t>　Ｙ田　Ｙ子</t>
    <phoneticPr fontId="4"/>
  </si>
  <si>
    <t>Ｓ木　太郎</t>
    <rPh sb="1" eb="2">
      <t>キ</t>
    </rPh>
    <rPh sb="3" eb="5">
      <t>タロウ</t>
    </rPh>
    <phoneticPr fontId="4"/>
  </si>
  <si>
    <t>見積書及び単価表</t>
    <rPh sb="0" eb="3">
      <t>ミツモリショ</t>
    </rPh>
    <rPh sb="3" eb="4">
      <t>オヨ</t>
    </rPh>
    <rPh sb="5" eb="7">
      <t>タンカ</t>
    </rPh>
    <rPh sb="7" eb="8">
      <t>ヒョウ</t>
    </rPh>
    <phoneticPr fontId="4"/>
  </si>
  <si>
    <t>（単位：円）</t>
    <rPh sb="1" eb="3">
      <t>タンイ</t>
    </rPh>
    <rPh sb="4" eb="5">
      <t>エン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</si>
</sst>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b/>
      <sz val="12"/>
      <color theme="1"/>
      <name val="ＭＳ Ｐゴシック"/>
      <family val="3"/>
      <charset val="128"/>
      <scheme val="minor"/>
    </font>
    <font>
      <sz val="6"/>
      <name val="ＭＳ Ｐゴシック"/>
      <family val="2"/>
      <charset val="128"/>
      <scheme val="minor"/>
    </font>
    <font>
      <b/>
      <sz val="16"/>
      <color theme="1"/>
      <name val="ＭＳ ゴシック"/>
      <family val="3"/>
      <charset val="128"/>
    </font>
    <font>
      <sz val="10.5"/>
      <color theme="1"/>
      <name val="ＭＳ ゴシック"/>
      <family val="3"/>
      <charset val="128"/>
    </font>
    <font>
      <b/>
      <sz val="11"/>
      <color rgb="FF000000"/>
      <name val="ＭＳ ゴシック"/>
      <family val="3"/>
      <charset val="128"/>
    </font>
    <font>
      <b/>
      <sz val="11"/>
      <color theme="1"/>
      <name val="ＭＳ ゴシック"/>
      <family val="3"/>
      <charset val="128"/>
    </font>
    <font>
      <b/>
      <sz val="10.5"/>
      <color theme="1"/>
      <name val="ＭＳ ゴシック"/>
      <family val="3"/>
      <charset val="128"/>
    </font>
    <font>
      <sz val="9"/>
      <color theme="1"/>
      <name val="ＭＳ ゴシック"/>
      <family val="3"/>
      <charset val="128"/>
    </font>
    <font>
      <b/>
      <sz val="10"/>
      <color theme="1"/>
      <name val="ＭＳ Ｐゴシック"/>
      <family val="3"/>
      <charset val="128"/>
      <scheme val="major"/>
    </font>
    <font>
      <sz val="10"/>
      <color theme="1"/>
      <name val="ＭＳ Ｐゴシック"/>
      <family val="3"/>
      <charset val="128"/>
      <scheme val="major"/>
    </font>
    <font>
      <b/>
      <sz val="8"/>
      <color theme="1"/>
      <name val="ＭＳ Ｐゴシック"/>
      <family val="3"/>
      <charset val="128"/>
      <scheme val="major"/>
    </font>
    <font>
      <b/>
      <sz val="10.5"/>
      <color theme="1"/>
      <name val="ＭＳ Ｐゴシック"/>
      <family val="3"/>
      <charset val="128"/>
      <scheme val="major"/>
    </font>
    <font>
      <sz val="11"/>
      <color theme="1"/>
      <name val="ＭＳ Ｐゴシック"/>
      <family val="3"/>
      <charset val="128"/>
      <scheme val="major"/>
    </font>
    <font>
      <sz val="10.5"/>
      <color theme="1"/>
      <name val="ＭＳ Ｐゴシック"/>
      <family val="3"/>
      <charset val="128"/>
      <scheme val="major"/>
    </font>
    <font>
      <b/>
      <sz val="11"/>
      <color theme="1"/>
      <name val="ＭＳ Ｐゴシック"/>
      <family val="3"/>
      <charset val="128"/>
      <scheme val="minor"/>
    </font>
    <font>
      <sz val="11"/>
      <color theme="0" tint="-0.499984740745262"/>
      <name val="ＭＳ Ｐゴシック"/>
      <family val="2"/>
      <charset val="128"/>
      <scheme val="minor"/>
    </font>
    <font>
      <sz val="11"/>
      <color theme="1" tint="0.499984740745262"/>
      <name val="ＭＳ Ｐゴシック"/>
      <family val="2"/>
      <charset val="128"/>
      <scheme val="minor"/>
    </font>
    <font>
      <sz val="11"/>
      <color theme="1" tint="0.499984740745262"/>
      <name val="ＭＳ Ｐゴシック"/>
      <family val="3"/>
      <charset val="128"/>
      <scheme val="minor"/>
    </font>
    <font>
      <b/>
      <sz val="8"/>
      <color theme="1"/>
      <name val="ＭＳ ゴシック"/>
      <family val="3"/>
      <charset val="128"/>
    </font>
    <font>
      <b/>
      <sz val="9"/>
      <color theme="1"/>
      <name val="ＭＳ ゴシック"/>
      <family val="3"/>
      <charset val="128"/>
    </font>
    <font>
      <sz val="11"/>
      <color theme="1"/>
      <name val="ＭＳ ゴシック"/>
      <family val="3"/>
      <charset val="128"/>
    </font>
    <font>
      <sz val="10"/>
      <color theme="1"/>
      <name val="ＭＳ ゴシック"/>
      <family val="3"/>
      <charset val="128"/>
    </font>
    <font>
      <b/>
      <sz val="12"/>
      <color rgb="FFFF0000"/>
      <name val="ＭＳ Ｐゴシック"/>
      <family val="3"/>
      <charset val="128"/>
      <scheme val="minor"/>
    </font>
    <font>
      <b/>
      <sz val="14"/>
      <color rgb="FFFF0000"/>
      <name val="ＭＳ Ｐゴシック"/>
      <family val="3"/>
      <charset val="128"/>
      <scheme val="minor"/>
    </font>
    <font>
      <b/>
      <sz val="11"/>
      <color rgb="FFFF0000"/>
      <name val="ＭＳ Ｐゴシック"/>
      <family val="3"/>
      <charset val="128"/>
      <scheme val="minor"/>
    </font>
    <font>
      <b/>
      <sz val="11"/>
      <color rgb="FFFF0000"/>
      <name val="ＭＳ ゴシック"/>
      <family val="3"/>
      <charset val="128"/>
    </font>
    <font>
      <b/>
      <sz val="10"/>
      <color rgb="FFFF0000"/>
      <name val="ＭＳ ゴシック"/>
      <family val="3"/>
      <charset val="128"/>
    </font>
    <font>
      <b/>
      <sz val="9"/>
      <color rgb="FFFF000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29">
    <border>
      <left/>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2" fillId="0" borderId="0">
      <alignment vertical="center"/>
    </xf>
  </cellStyleXfs>
  <cellXfs count="282">
    <xf numFmtId="0" fontId="0" fillId="0" borderId="0" xfId="0">
      <alignment vertical="center"/>
    </xf>
    <xf numFmtId="0" fontId="0" fillId="0" borderId="0" xfId="0" applyAlignment="1">
      <alignment horizontal="center" vertical="center"/>
    </xf>
    <xf numFmtId="0" fontId="6" fillId="0" borderId="0" xfId="0" applyFont="1" applyAlignment="1">
      <alignment horizontal="justify" vertical="center"/>
    </xf>
    <xf numFmtId="0" fontId="7" fillId="0" borderId="0" xfId="0" applyFont="1" applyAlignment="1">
      <alignment horizontal="justify" vertical="center"/>
    </xf>
    <xf numFmtId="0" fontId="0" fillId="0" borderId="0" xfId="0" applyAlignment="1">
      <alignment horizontal="left" vertical="center"/>
    </xf>
    <xf numFmtId="0" fontId="8" fillId="0" borderId="0" xfId="0" applyFont="1" applyAlignment="1">
      <alignment horizontal="justify" vertical="center"/>
    </xf>
    <xf numFmtId="0" fontId="10" fillId="0" borderId="0" xfId="0" applyFont="1" applyAlignment="1">
      <alignment horizontal="justify" vertical="center"/>
    </xf>
    <xf numFmtId="0" fontId="6" fillId="0" borderId="0" xfId="0" applyFont="1" applyBorder="1" applyAlignment="1">
      <alignment horizontal="left" vertical="center" wrapText="1"/>
    </xf>
    <xf numFmtId="0" fontId="6" fillId="0" borderId="0" xfId="0" applyFont="1" applyBorder="1" applyAlignment="1">
      <alignment horizontal="right" vertical="center" wrapText="1"/>
    </xf>
    <xf numFmtId="0" fontId="9" fillId="0" borderId="9" xfId="0" applyFont="1" applyBorder="1" applyAlignment="1">
      <alignment horizontal="left" vertical="center"/>
    </xf>
    <xf numFmtId="0" fontId="9" fillId="0" borderId="9" xfId="0" applyFont="1" applyBorder="1" applyAlignment="1">
      <alignment horizontal="right" vertical="center" wrapText="1"/>
    </xf>
    <xf numFmtId="0" fontId="6" fillId="0" borderId="6" xfId="0" applyFont="1" applyBorder="1" applyAlignment="1">
      <alignment horizontal="left" vertical="center" wrapText="1"/>
    </xf>
    <xf numFmtId="0" fontId="6" fillId="0" borderId="6" xfId="0" applyFont="1" applyBorder="1" applyAlignment="1">
      <alignment horizontal="right" vertical="center" wrapText="1"/>
    </xf>
    <xf numFmtId="38" fontId="0" fillId="0" borderId="0" xfId="1" applyFont="1">
      <alignment vertical="center"/>
    </xf>
    <xf numFmtId="38" fontId="9" fillId="0" borderId="10" xfId="1" applyFont="1" applyBorder="1" applyAlignment="1">
      <alignment horizontal="right" vertical="center" wrapText="1"/>
    </xf>
    <xf numFmtId="0" fontId="6" fillId="0" borderId="0" xfId="0" applyFont="1" applyBorder="1" applyAlignment="1">
      <alignment horizontal="left" vertical="center" wrapText="1" indent="1"/>
    </xf>
    <xf numFmtId="0" fontId="6" fillId="0" borderId="0" xfId="0" applyFont="1" applyBorder="1" applyAlignment="1">
      <alignment horizontal="center" vertical="center"/>
    </xf>
    <xf numFmtId="0" fontId="0" fillId="0" borderId="0" xfId="0" applyAlignment="1">
      <alignment vertical="top"/>
    </xf>
    <xf numFmtId="0" fontId="6" fillId="0" borderId="9" xfId="0" applyFont="1" applyBorder="1" applyAlignment="1">
      <alignment horizontal="justify" vertical="center" wrapText="1"/>
    </xf>
    <xf numFmtId="0" fontId="6" fillId="0" borderId="6"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10" fillId="0" borderId="0" xfId="0" applyFont="1" applyAlignment="1">
      <alignment horizontal="center" vertical="center"/>
    </xf>
    <xf numFmtId="0" fontId="11" fillId="0" borderId="8" xfId="0" applyFont="1" applyBorder="1">
      <alignment vertical="center"/>
    </xf>
    <xf numFmtId="0" fontId="12" fillId="0" borderId="14" xfId="0" applyFont="1" applyBorder="1">
      <alignment vertical="center"/>
    </xf>
    <xf numFmtId="38" fontId="13" fillId="0" borderId="7" xfId="1" applyFont="1" applyBorder="1" applyAlignment="1">
      <alignment horizontal="right" vertical="center"/>
    </xf>
    <xf numFmtId="0" fontId="14" fillId="0" borderId="7" xfId="0" applyFont="1" applyBorder="1" applyAlignment="1">
      <alignment horizontal="right" vertical="center"/>
    </xf>
    <xf numFmtId="0" fontId="15" fillId="0" borderId="0" xfId="0" applyFont="1">
      <alignment vertical="center"/>
    </xf>
    <xf numFmtId="38" fontId="15" fillId="0" borderId="0" xfId="1" applyFont="1">
      <alignment vertical="center"/>
    </xf>
    <xf numFmtId="0" fontId="16" fillId="0" borderId="18" xfId="0" applyFont="1" applyBorder="1" applyAlignment="1">
      <alignment horizontal="center" vertical="center"/>
    </xf>
    <xf numFmtId="0" fontId="11" fillId="0" borderId="16" xfId="0" applyFont="1" applyBorder="1" applyAlignment="1">
      <alignment vertical="top"/>
    </xf>
    <xf numFmtId="38" fontId="9" fillId="0" borderId="9" xfId="1" applyFont="1" applyBorder="1" applyAlignment="1">
      <alignment horizontal="right" vertical="center" wrapText="1"/>
    </xf>
    <xf numFmtId="38" fontId="0" fillId="0" borderId="0" xfId="1" applyFont="1" applyAlignment="1">
      <alignment horizontal="right" vertical="center"/>
    </xf>
    <xf numFmtId="38" fontId="6" fillId="0" borderId="9" xfId="1" applyFont="1" applyBorder="1" applyAlignment="1">
      <alignment horizontal="right" vertical="center" wrapText="1"/>
    </xf>
    <xf numFmtId="38" fontId="6" fillId="0" borderId="10" xfId="1" applyFont="1" applyBorder="1" applyAlignment="1">
      <alignment horizontal="right" vertical="center" wrapText="1"/>
    </xf>
    <xf numFmtId="38" fontId="12" fillId="0" borderId="5" xfId="1" applyFont="1" applyBorder="1">
      <alignment vertical="center"/>
    </xf>
    <xf numFmtId="38" fontId="10" fillId="0" borderId="9" xfId="1" applyFont="1" applyBorder="1" applyAlignment="1">
      <alignment vertical="center" wrapText="1"/>
    </xf>
    <xf numFmtId="0" fontId="6" fillId="0" borderId="0" xfId="0" applyFont="1" applyAlignment="1">
      <alignment horizontal="right" vertical="center"/>
    </xf>
    <xf numFmtId="0" fontId="9" fillId="0" borderId="9" xfId="0" applyFont="1" applyBorder="1" applyAlignment="1">
      <alignment horizontal="right" vertical="center"/>
    </xf>
    <xf numFmtId="0" fontId="6" fillId="0" borderId="0" xfId="0" applyFont="1" applyBorder="1" applyAlignment="1">
      <alignment horizontal="right" vertical="center"/>
    </xf>
    <xf numFmtId="0" fontId="6" fillId="0" borderId="6" xfId="0" applyFont="1" applyBorder="1" applyAlignment="1">
      <alignment horizontal="right" vertical="center"/>
    </xf>
    <xf numFmtId="0" fontId="8" fillId="0" borderId="0" xfId="0" applyFont="1" applyAlignment="1">
      <alignment horizontal="right" vertical="center"/>
    </xf>
    <xf numFmtId="0" fontId="10" fillId="0" borderId="0" xfId="0" applyFont="1" applyAlignment="1">
      <alignment horizontal="right" vertical="center"/>
    </xf>
    <xf numFmtId="0" fontId="0" fillId="0" borderId="0" xfId="0" applyAlignment="1">
      <alignment horizontal="right" vertical="center"/>
    </xf>
    <xf numFmtId="0" fontId="9" fillId="0" borderId="9" xfId="0" applyFont="1" applyBorder="1" applyAlignment="1">
      <alignment horizontal="center" vertical="center"/>
    </xf>
    <xf numFmtId="0" fontId="6" fillId="0" borderId="9" xfId="0" applyFont="1" applyBorder="1" applyAlignment="1">
      <alignment horizontal="center" vertical="center"/>
    </xf>
    <xf numFmtId="0" fontId="6" fillId="0" borderId="14" xfId="0" applyFont="1" applyBorder="1" applyAlignment="1">
      <alignment horizontal="left" vertical="center"/>
    </xf>
    <xf numFmtId="0" fontId="6" fillId="0" borderId="5" xfId="0" applyFont="1" applyBorder="1" applyAlignment="1">
      <alignment horizontal="left" vertical="center"/>
    </xf>
    <xf numFmtId="0" fontId="9" fillId="0" borderId="8" xfId="0" applyFont="1" applyBorder="1" applyAlignment="1">
      <alignment horizontal="left" vertical="center"/>
    </xf>
    <xf numFmtId="0" fontId="6" fillId="0" borderId="9" xfId="0" applyFont="1" applyBorder="1" applyAlignment="1">
      <alignment horizontal="left" vertical="center" wrapText="1"/>
    </xf>
    <xf numFmtId="0" fontId="6" fillId="0" borderId="0" xfId="0" applyFont="1" applyBorder="1" applyAlignment="1">
      <alignment horizontal="left" vertical="center"/>
    </xf>
    <xf numFmtId="0" fontId="6" fillId="0" borderId="10" xfId="0" applyFont="1" applyBorder="1" applyAlignment="1">
      <alignment horizontal="center" vertical="center" wrapText="1"/>
    </xf>
    <xf numFmtId="0" fontId="6" fillId="0" borderId="18" xfId="0" applyFont="1" applyBorder="1" applyAlignment="1">
      <alignment horizontal="center" vertical="center" wrapText="1"/>
    </xf>
    <xf numFmtId="0" fontId="10" fillId="0" borderId="9" xfId="0" applyFont="1" applyBorder="1" applyAlignment="1">
      <alignment vertical="center" wrapText="1"/>
    </xf>
    <xf numFmtId="0" fontId="10" fillId="0" borderId="0" xfId="0" applyFont="1" applyAlignment="1">
      <alignment vertical="center" wrapText="1"/>
    </xf>
    <xf numFmtId="0" fontId="16" fillId="0" borderId="20" xfId="0" applyFont="1" applyBorder="1" applyAlignment="1">
      <alignment horizontal="center" vertical="center"/>
    </xf>
    <xf numFmtId="38" fontId="13" fillId="0" borderId="7" xfId="1" applyFont="1" applyBorder="1" applyAlignment="1">
      <alignment horizontal="left" vertical="center"/>
    </xf>
    <xf numFmtId="0" fontId="18" fillId="0" borderId="0" xfId="0" applyFont="1">
      <alignment vertical="center"/>
    </xf>
    <xf numFmtId="0" fontId="0" fillId="0" borderId="9" xfId="0" applyBorder="1">
      <alignment vertical="center"/>
    </xf>
    <xf numFmtId="38" fontId="0" fillId="0" borderId="9" xfId="1" applyFont="1" applyBorder="1">
      <alignment vertical="center"/>
    </xf>
    <xf numFmtId="38" fontId="0" fillId="0" borderId="10" xfId="1" applyFont="1" applyBorder="1">
      <alignment vertical="center"/>
    </xf>
    <xf numFmtId="38" fontId="0" fillId="0" borderId="14" xfId="1" applyFont="1" applyBorder="1" applyAlignment="1">
      <alignment horizontal="right" vertical="center"/>
    </xf>
    <xf numFmtId="38" fontId="0" fillId="0" borderId="0" xfId="1" applyFont="1" applyBorder="1" applyAlignment="1">
      <alignment horizontal="right" vertical="center"/>
    </xf>
    <xf numFmtId="38" fontId="0" fillId="0" borderId="5" xfId="1" applyFont="1" applyBorder="1" applyAlignment="1">
      <alignment horizontal="right" vertical="center"/>
    </xf>
    <xf numFmtId="0" fontId="6" fillId="0" borderId="14" xfId="0" applyFont="1" applyBorder="1" applyAlignment="1">
      <alignment horizontal="left" vertical="center"/>
    </xf>
    <xf numFmtId="0" fontId="6" fillId="0" borderId="5" xfId="0" applyFont="1" applyBorder="1" applyAlignment="1">
      <alignment horizontal="left" vertical="center"/>
    </xf>
    <xf numFmtId="0" fontId="9" fillId="0" borderId="8" xfId="0" applyFont="1" applyBorder="1" applyAlignment="1">
      <alignment horizontal="left" vertical="center"/>
    </xf>
    <xf numFmtId="0" fontId="6" fillId="0" borderId="0" xfId="0" applyFont="1" applyBorder="1" applyAlignment="1">
      <alignment horizontal="left" vertical="center"/>
    </xf>
    <xf numFmtId="0" fontId="6" fillId="0" borderId="9" xfId="0" applyFont="1" applyBorder="1" applyAlignment="1">
      <alignment horizontal="left" vertical="center" wrapText="1"/>
    </xf>
    <xf numFmtId="0" fontId="9" fillId="0" borderId="9" xfId="0" applyFont="1" applyBorder="1" applyAlignment="1">
      <alignment horizontal="center" vertical="center"/>
    </xf>
    <xf numFmtId="0" fontId="10" fillId="0" borderId="0" xfId="0" applyFont="1" applyBorder="1" applyAlignment="1">
      <alignment vertical="center" wrapText="1"/>
    </xf>
    <xf numFmtId="38" fontId="0" fillId="0" borderId="0" xfId="1" applyFont="1" applyBorder="1" applyAlignment="1">
      <alignment horizontal="left" vertical="center"/>
    </xf>
    <xf numFmtId="0" fontId="6" fillId="0" borderId="5" xfId="0" applyFont="1" applyBorder="1" applyAlignment="1">
      <alignment horizontal="left" vertical="center"/>
    </xf>
    <xf numFmtId="0" fontId="6" fillId="0" borderId="14" xfId="0" applyFont="1" applyBorder="1" applyAlignment="1">
      <alignment horizontal="left" vertical="center"/>
    </xf>
    <xf numFmtId="0" fontId="6" fillId="3" borderId="0" xfId="0" applyFont="1" applyFill="1" applyBorder="1" applyAlignment="1">
      <alignment horizontal="right" vertical="center"/>
    </xf>
    <xf numFmtId="0" fontId="6" fillId="3" borderId="0" xfId="0" applyFont="1" applyFill="1" applyBorder="1" applyAlignment="1">
      <alignment horizontal="center" vertical="center"/>
    </xf>
    <xf numFmtId="0" fontId="6" fillId="3" borderId="6" xfId="0" applyFont="1" applyFill="1" applyBorder="1" applyAlignment="1">
      <alignment horizontal="right" vertical="center"/>
    </xf>
    <xf numFmtId="0" fontId="6" fillId="3" borderId="6" xfId="0" applyFont="1" applyFill="1" applyBorder="1" applyAlignment="1">
      <alignment horizontal="center" vertical="center"/>
    </xf>
    <xf numFmtId="0" fontId="6" fillId="3" borderId="0" xfId="0" applyFont="1" applyFill="1" applyBorder="1" applyAlignment="1">
      <alignment horizontal="left" vertical="center" wrapText="1"/>
    </xf>
    <xf numFmtId="0" fontId="6" fillId="3" borderId="6" xfId="0" applyFont="1" applyFill="1" applyBorder="1" applyAlignment="1">
      <alignment horizontal="left" vertical="center" wrapText="1"/>
    </xf>
    <xf numFmtId="0" fontId="9" fillId="0" borderId="8" xfId="0" applyFont="1" applyBorder="1" applyAlignment="1">
      <alignment vertical="center"/>
    </xf>
    <xf numFmtId="0" fontId="9" fillId="0" borderId="9" xfId="0" applyFont="1" applyBorder="1" applyAlignment="1">
      <alignment vertical="center"/>
    </xf>
    <xf numFmtId="38" fontId="9" fillId="0" borderId="9" xfId="1" applyFont="1" applyBorder="1" applyAlignment="1">
      <alignment horizontal="right" vertical="center"/>
    </xf>
    <xf numFmtId="38" fontId="9" fillId="0" borderId="10" xfId="1" applyFont="1" applyBorder="1" applyAlignment="1">
      <alignment horizontal="right" vertical="center"/>
    </xf>
    <xf numFmtId="0" fontId="9" fillId="3" borderId="9" xfId="0" applyFont="1" applyFill="1" applyBorder="1" applyAlignment="1">
      <alignment horizontal="right" vertical="center"/>
    </xf>
    <xf numFmtId="38" fontId="9" fillId="0" borderId="9" xfId="1" applyFont="1" applyFill="1" applyBorder="1" applyAlignment="1">
      <alignment horizontal="right" vertical="center"/>
    </xf>
    <xf numFmtId="0" fontId="9" fillId="0" borderId="9" xfId="0" applyFont="1" applyFill="1" applyBorder="1" applyAlignment="1">
      <alignment vertical="center"/>
    </xf>
    <xf numFmtId="38" fontId="27" fillId="0" borderId="0" xfId="1" applyFont="1" applyAlignment="1">
      <alignment horizontal="right" vertical="center"/>
    </xf>
    <xf numFmtId="38" fontId="27" fillId="3" borderId="0" xfId="1" applyFont="1" applyFill="1" applyAlignment="1">
      <alignment horizontal="right" vertical="center"/>
    </xf>
    <xf numFmtId="0" fontId="27" fillId="0" borderId="0" xfId="0" applyFont="1">
      <alignment vertical="center"/>
    </xf>
    <xf numFmtId="0" fontId="27" fillId="3" borderId="0" xfId="0" applyFont="1" applyFill="1">
      <alignment vertical="center"/>
    </xf>
    <xf numFmtId="38" fontId="27" fillId="0" borderId="0" xfId="1" applyFont="1">
      <alignment vertical="center"/>
    </xf>
    <xf numFmtId="38" fontId="27" fillId="3" borderId="0" xfId="1" applyFont="1" applyFill="1">
      <alignment vertical="center"/>
    </xf>
    <xf numFmtId="0" fontId="5" fillId="0" borderId="0" xfId="0" applyFont="1" applyAlignment="1">
      <alignment horizontal="center" vertical="center"/>
    </xf>
    <xf numFmtId="0" fontId="7" fillId="0" borderId="0" xfId="0" applyFont="1" applyBorder="1" applyAlignment="1">
      <alignment horizontal="left" vertical="center"/>
    </xf>
    <xf numFmtId="0" fontId="0" fillId="0" borderId="19" xfId="0" applyBorder="1" applyAlignment="1">
      <alignment horizontal="center" vertical="center"/>
    </xf>
    <xf numFmtId="0" fontId="0" fillId="0" borderId="18" xfId="0" applyBorder="1" applyAlignment="1">
      <alignment horizontal="center" vertical="center"/>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38" fontId="6" fillId="0" borderId="8" xfId="1" applyFont="1" applyBorder="1" applyAlignment="1">
      <alignment horizontal="center" vertical="center"/>
    </xf>
    <xf numFmtId="38" fontId="6" fillId="0" borderId="10" xfId="1" applyFont="1" applyBorder="1" applyAlignment="1">
      <alignment horizontal="center" vertical="center"/>
    </xf>
    <xf numFmtId="0" fontId="9" fillId="0" borderId="8" xfId="0" applyFont="1" applyBorder="1" applyAlignment="1">
      <alignment horizontal="left" vertical="center"/>
    </xf>
    <xf numFmtId="0" fontId="9" fillId="0" borderId="10" xfId="0" applyFont="1" applyBorder="1" applyAlignment="1">
      <alignment horizontal="left" vertical="center"/>
    </xf>
    <xf numFmtId="38" fontId="11" fillId="0" borderId="8" xfId="1" applyFont="1" applyBorder="1" applyAlignment="1">
      <alignment horizontal="right" vertical="center"/>
    </xf>
    <xf numFmtId="38" fontId="11" fillId="0" borderId="10" xfId="1" applyFont="1" applyBorder="1" applyAlignment="1">
      <alignment horizontal="right" vertical="center"/>
    </xf>
    <xf numFmtId="0" fontId="6" fillId="0" borderId="5" xfId="0" applyFont="1" applyBorder="1" applyAlignment="1">
      <alignment horizontal="left" vertical="center"/>
    </xf>
    <xf numFmtId="0" fontId="6" fillId="0" borderId="7" xfId="0" applyFont="1" applyBorder="1" applyAlignment="1">
      <alignment horizontal="left" vertical="center"/>
    </xf>
    <xf numFmtId="38" fontId="6" fillId="3" borderId="0" xfId="1" applyFont="1" applyFill="1" applyBorder="1" applyAlignment="1">
      <alignment horizontal="right" vertical="center"/>
    </xf>
    <xf numFmtId="38" fontId="6" fillId="3" borderId="13" xfId="1" applyFont="1" applyFill="1" applyBorder="1" applyAlignment="1">
      <alignment horizontal="right" vertical="center"/>
    </xf>
    <xf numFmtId="38" fontId="12" fillId="0" borderId="14" xfId="1" applyFont="1" applyBorder="1" applyAlignment="1">
      <alignment horizontal="right" vertical="center"/>
    </xf>
    <xf numFmtId="38" fontId="12" fillId="0" borderId="13" xfId="1" applyFont="1" applyBorder="1" applyAlignment="1">
      <alignment horizontal="right" vertical="center"/>
    </xf>
    <xf numFmtId="0" fontId="6" fillId="0" borderId="14" xfId="0" applyFont="1" applyBorder="1" applyAlignment="1">
      <alignment horizontal="left" vertical="center"/>
    </xf>
    <xf numFmtId="0" fontId="6" fillId="0" borderId="13" xfId="0" applyFont="1" applyBorder="1" applyAlignment="1">
      <alignment horizontal="left" vertical="center"/>
    </xf>
    <xf numFmtId="38" fontId="6" fillId="0" borderId="0" xfId="1" applyFont="1" applyBorder="1" applyAlignment="1">
      <alignment horizontal="right" vertical="center"/>
    </xf>
    <xf numFmtId="38" fontId="6" fillId="0" borderId="13" xfId="1" applyFont="1" applyBorder="1" applyAlignment="1">
      <alignment horizontal="right" vertical="center"/>
    </xf>
    <xf numFmtId="0" fontId="6" fillId="0" borderId="0" xfId="0" applyFont="1" applyBorder="1" applyAlignment="1">
      <alignment horizontal="left" vertical="center" wrapText="1"/>
    </xf>
    <xf numFmtId="0" fontId="6" fillId="0" borderId="0" xfId="0" applyFont="1" applyBorder="1" applyAlignment="1">
      <alignment horizontal="left" vertical="center"/>
    </xf>
    <xf numFmtId="0" fontId="6" fillId="0" borderId="6" xfId="0" applyFont="1" applyBorder="1" applyAlignment="1">
      <alignment horizontal="left" vertical="center" wrapText="1"/>
    </xf>
    <xf numFmtId="0" fontId="6" fillId="0" borderId="6" xfId="0" applyFont="1" applyBorder="1" applyAlignment="1">
      <alignment horizontal="left" vertical="center"/>
    </xf>
    <xf numFmtId="0" fontId="9" fillId="0" borderId="14" xfId="0" applyFont="1" applyBorder="1" applyAlignment="1">
      <alignment horizontal="left" vertical="center"/>
    </xf>
    <xf numFmtId="0" fontId="9" fillId="0" borderId="13" xfId="0" applyFont="1" applyBorder="1" applyAlignment="1">
      <alignment horizontal="left" vertical="center"/>
    </xf>
    <xf numFmtId="0" fontId="9" fillId="0" borderId="5"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4" xfId="0" applyFont="1" applyBorder="1" applyAlignment="1">
      <alignment horizontal="center" vertical="center"/>
    </xf>
    <xf numFmtId="0" fontId="9" fillId="0" borderId="0" xfId="0" applyFont="1" applyBorder="1" applyAlignment="1">
      <alignment horizontal="center" vertical="center"/>
    </xf>
    <xf numFmtId="0" fontId="9" fillId="0" borderId="13"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11" fillId="0" borderId="9" xfId="0" applyFont="1" applyBorder="1">
      <alignment vertical="center"/>
    </xf>
    <xf numFmtId="0" fontId="11" fillId="0" borderId="0" xfId="0" applyFont="1" applyBorder="1">
      <alignment vertical="center"/>
    </xf>
    <xf numFmtId="0" fontId="11" fillId="0" borderId="6" xfId="0" applyFont="1" applyBorder="1">
      <alignment vertical="center"/>
    </xf>
    <xf numFmtId="38" fontId="13" fillId="0" borderId="14" xfId="1" applyFont="1" applyBorder="1" applyAlignment="1">
      <alignment horizontal="center" vertical="center"/>
    </xf>
    <xf numFmtId="38" fontId="13" fillId="0" borderId="13" xfId="1" applyFont="1" applyBorder="1" applyAlignment="1">
      <alignment horizontal="center" vertical="center"/>
    </xf>
    <xf numFmtId="0" fontId="9" fillId="0" borderId="19" xfId="0" applyFont="1" applyBorder="1" applyAlignment="1">
      <alignment horizontal="left" vertical="center"/>
    </xf>
    <xf numFmtId="0" fontId="9" fillId="0" borderId="18" xfId="0" applyFont="1" applyBorder="1" applyAlignment="1">
      <alignment horizontal="left" vertical="center"/>
    </xf>
    <xf numFmtId="0" fontId="9" fillId="0" borderId="19" xfId="0" applyFont="1" applyBorder="1" applyAlignment="1">
      <alignment horizontal="left" vertical="center" wrapText="1"/>
    </xf>
    <xf numFmtId="0" fontId="9" fillId="0" borderId="20" xfId="0" applyFont="1" applyBorder="1" applyAlignment="1">
      <alignment horizontal="left" vertical="center" wrapText="1"/>
    </xf>
    <xf numFmtId="0" fontId="9" fillId="0" borderId="18" xfId="0" applyFont="1" applyBorder="1" applyAlignment="1">
      <alignment horizontal="left" vertical="center" wrapText="1"/>
    </xf>
    <xf numFmtId="38" fontId="14" fillId="0" borderId="19" xfId="1" applyFont="1" applyBorder="1" applyAlignment="1">
      <alignment vertical="center"/>
    </xf>
    <xf numFmtId="38" fontId="14" fillId="0" borderId="18" xfId="1" applyFont="1" applyBorder="1" applyAlignment="1">
      <alignment vertical="center"/>
    </xf>
    <xf numFmtId="0" fontId="8" fillId="0" borderId="0" xfId="0" applyFont="1" applyAlignment="1">
      <alignment horizontal="left" vertical="center"/>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8" xfId="0" applyFont="1" applyBorder="1" applyAlignment="1">
      <alignment horizontal="center" vertical="center" wrapText="1"/>
    </xf>
    <xf numFmtId="38" fontId="16" fillId="0" borderId="19" xfId="1" applyFont="1" applyBorder="1" applyAlignment="1">
      <alignment horizontal="center" vertical="center"/>
    </xf>
    <xf numFmtId="38" fontId="16" fillId="0" borderId="18" xfId="1" applyFont="1" applyBorder="1" applyAlignment="1">
      <alignment horizontal="center" vertical="center"/>
    </xf>
    <xf numFmtId="0" fontId="6" fillId="0" borderId="8" xfId="0" applyFont="1" applyBorder="1" applyAlignment="1">
      <alignment horizontal="left" vertical="center"/>
    </xf>
    <xf numFmtId="0" fontId="6" fillId="0" borderId="10" xfId="0" applyFont="1" applyBorder="1" applyAlignment="1">
      <alignment horizontal="left" vertical="center"/>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10" fillId="0" borderId="0" xfId="0" applyFont="1" applyAlignment="1">
      <alignment horizontal="left" vertical="center" wrapText="1"/>
    </xf>
    <xf numFmtId="0" fontId="9" fillId="0" borderId="14" xfId="0" applyFont="1" applyBorder="1" applyAlignment="1">
      <alignment horizontal="left" vertical="center" wrapText="1"/>
    </xf>
    <xf numFmtId="0" fontId="9" fillId="0" borderId="13" xfId="0" applyFont="1" applyBorder="1" applyAlignment="1">
      <alignment horizontal="left" vertical="center" wrapText="1"/>
    </xf>
    <xf numFmtId="0" fontId="9" fillId="0" borderId="5" xfId="0" applyFont="1" applyBorder="1" applyAlignment="1">
      <alignment horizontal="left"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0" fontId="9" fillId="0" borderId="10" xfId="0" applyFont="1" applyBorder="1" applyAlignment="1">
      <alignment horizontal="left" vertical="center" wrapText="1"/>
    </xf>
    <xf numFmtId="0" fontId="9" fillId="0" borderId="6" xfId="0" applyFont="1" applyBorder="1" applyAlignment="1">
      <alignment horizontal="left" vertical="center" wrapText="1"/>
    </xf>
    <xf numFmtId="0" fontId="14" fillId="0" borderId="16" xfId="0" applyFont="1" applyBorder="1" applyAlignment="1">
      <alignment horizontal="right" vertical="center"/>
    </xf>
    <xf numFmtId="0" fontId="14" fillId="0" borderId="17" xfId="0" applyFont="1" applyBorder="1" applyAlignment="1">
      <alignment horizontal="right" vertical="center"/>
    </xf>
    <xf numFmtId="38" fontId="14" fillId="0" borderId="8" xfId="1" applyFont="1" applyBorder="1" applyAlignment="1">
      <alignment horizontal="right" vertical="center"/>
    </xf>
    <xf numFmtId="38" fontId="14" fillId="0" borderId="10" xfId="1" applyFont="1" applyBorder="1" applyAlignment="1">
      <alignment horizontal="right" vertical="center"/>
    </xf>
    <xf numFmtId="38" fontId="14" fillId="0" borderId="5" xfId="1" applyFont="1" applyBorder="1" applyAlignment="1">
      <alignment horizontal="right" vertical="center"/>
    </xf>
    <xf numFmtId="38" fontId="14" fillId="0" borderId="7" xfId="1" applyFont="1" applyBorder="1" applyAlignment="1">
      <alignment horizontal="right" vertical="center"/>
    </xf>
    <xf numFmtId="0" fontId="10" fillId="0" borderId="0" xfId="0" applyFont="1" applyBorder="1" applyAlignment="1">
      <alignment horizontal="left" vertical="center" wrapText="1"/>
    </xf>
    <xf numFmtId="0" fontId="10" fillId="0" borderId="9" xfId="0" applyFont="1" applyBorder="1" applyAlignment="1">
      <alignment horizontal="left" vertical="center" wrapText="1"/>
    </xf>
    <xf numFmtId="0" fontId="12" fillId="0" borderId="9" xfId="0" applyFont="1" applyBorder="1">
      <alignment vertical="center"/>
    </xf>
    <xf numFmtId="0" fontId="12" fillId="0" borderId="0" xfId="0" applyFont="1" applyBorder="1">
      <alignment vertical="center"/>
    </xf>
    <xf numFmtId="0" fontId="12" fillId="0" borderId="6" xfId="0" applyFont="1" applyBorder="1">
      <alignment vertical="center"/>
    </xf>
    <xf numFmtId="0" fontId="0" fillId="0" borderId="22" xfId="0" applyFont="1" applyBorder="1" applyAlignment="1">
      <alignment horizontal="center" vertical="center"/>
    </xf>
    <xf numFmtId="0" fontId="0" fillId="0" borderId="24" xfId="0" applyFont="1" applyBorder="1" applyAlignment="1">
      <alignment horizontal="center" vertical="center"/>
    </xf>
    <xf numFmtId="0" fontId="0" fillId="0" borderId="21" xfId="0" applyFont="1" applyBorder="1" applyAlignment="1">
      <alignment horizontal="left" vertical="center"/>
    </xf>
    <xf numFmtId="0" fontId="0" fillId="0" borderId="25" xfId="0" applyFont="1" applyBorder="1" applyAlignment="1">
      <alignment horizontal="left" vertical="center"/>
    </xf>
    <xf numFmtId="0" fontId="0" fillId="0" borderId="26" xfId="0" applyFont="1" applyBorder="1" applyAlignment="1">
      <alignment horizontal="left" vertical="center"/>
    </xf>
    <xf numFmtId="0" fontId="0" fillId="0" borderId="28" xfId="0" applyFont="1" applyBorder="1" applyAlignment="1">
      <alignment horizontal="left" vertical="center"/>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38" fontId="23" fillId="2" borderId="21" xfId="1" applyFont="1" applyFill="1" applyBorder="1" applyAlignment="1">
      <alignment horizontal="right" vertical="center" wrapText="1"/>
    </xf>
    <xf numFmtId="38" fontId="23" fillId="2" borderId="15" xfId="1" applyFont="1" applyFill="1" applyBorder="1" applyAlignment="1">
      <alignment horizontal="right" vertical="center" wrapText="1"/>
    </xf>
    <xf numFmtId="38" fontId="23" fillId="2" borderId="25" xfId="1" applyFont="1" applyFill="1" applyBorder="1" applyAlignment="1">
      <alignment horizontal="right" vertical="center" wrapText="1"/>
    </xf>
    <xf numFmtId="38" fontId="23" fillId="2" borderId="26" xfId="1" applyFont="1" applyFill="1" applyBorder="1" applyAlignment="1">
      <alignment horizontal="right" vertical="center" wrapText="1"/>
    </xf>
    <xf numFmtId="38" fontId="23" fillId="2" borderId="27" xfId="1" applyFont="1" applyFill="1" applyBorder="1" applyAlignment="1">
      <alignment horizontal="right" vertical="center" wrapText="1"/>
    </xf>
    <xf numFmtId="38" fontId="23" fillId="2" borderId="28" xfId="1" applyFont="1" applyFill="1" applyBorder="1" applyAlignment="1">
      <alignment horizontal="right" vertical="center" wrapText="1"/>
    </xf>
    <xf numFmtId="0" fontId="29" fillId="3" borderId="21" xfId="0" applyFont="1" applyFill="1" applyBorder="1" applyAlignment="1">
      <alignment horizontal="center" vertical="center" wrapText="1"/>
    </xf>
    <xf numFmtId="0" fontId="29" fillId="3" borderId="15" xfId="0" applyFont="1" applyFill="1" applyBorder="1" applyAlignment="1">
      <alignment horizontal="center" vertical="center" wrapText="1"/>
    </xf>
    <xf numFmtId="0" fontId="29" fillId="3" borderId="25" xfId="0" applyFont="1" applyFill="1" applyBorder="1" applyAlignment="1">
      <alignment horizontal="center" vertical="center" wrapText="1"/>
    </xf>
    <xf numFmtId="0" fontId="24" fillId="3" borderId="26" xfId="0" applyFont="1" applyFill="1" applyBorder="1" applyAlignment="1">
      <alignment horizontal="center" vertical="center" wrapText="1"/>
    </xf>
    <xf numFmtId="0" fontId="24" fillId="3" borderId="27" xfId="0" applyFont="1" applyFill="1" applyBorder="1" applyAlignment="1">
      <alignment horizontal="center" vertical="center" wrapText="1"/>
    </xf>
    <xf numFmtId="0" fontId="24" fillId="3" borderId="28" xfId="0" applyFont="1" applyFill="1" applyBorder="1" applyAlignment="1">
      <alignment horizontal="center" vertical="center" wrapText="1"/>
    </xf>
    <xf numFmtId="0" fontId="23" fillId="0" borderId="2" xfId="0" applyFont="1" applyBorder="1" applyAlignment="1">
      <alignment horizontal="center" vertical="center" wrapText="1"/>
    </xf>
    <xf numFmtId="0" fontId="23" fillId="0" borderId="1" xfId="0" applyFont="1" applyBorder="1" applyAlignment="1">
      <alignment horizontal="center" vertical="center" wrapText="1"/>
    </xf>
    <xf numFmtId="0" fontId="30" fillId="3" borderId="12" xfId="0" applyFont="1" applyFill="1" applyBorder="1" applyAlignment="1">
      <alignment horizontal="center" vertical="center" wrapText="1"/>
    </xf>
    <xf numFmtId="0" fontId="30" fillId="3" borderId="15" xfId="0" applyFont="1" applyFill="1" applyBorder="1" applyAlignment="1">
      <alignment horizontal="center" vertical="center" wrapText="1"/>
    </xf>
    <xf numFmtId="0" fontId="30" fillId="3" borderId="11" xfId="0" applyFont="1" applyFill="1" applyBorder="1" applyAlignment="1">
      <alignment horizontal="center" vertical="center" wrapText="1"/>
    </xf>
    <xf numFmtId="0" fontId="28" fillId="3" borderId="12" xfId="0" applyFont="1" applyFill="1" applyBorder="1" applyAlignment="1">
      <alignment horizontal="center" vertical="center" wrapText="1"/>
    </xf>
    <xf numFmtId="0" fontId="28" fillId="3" borderId="15" xfId="0" applyFont="1" applyFill="1" applyBorder="1" applyAlignment="1">
      <alignment horizontal="center" vertical="center" wrapText="1"/>
    </xf>
    <xf numFmtId="0" fontId="28" fillId="3" borderId="11" xfId="0" applyFont="1" applyFill="1" applyBorder="1" applyAlignment="1">
      <alignment horizontal="center" vertical="center" wrapText="1"/>
    </xf>
    <xf numFmtId="0" fontId="23" fillId="3" borderId="4" xfId="0" applyFont="1" applyFill="1" applyBorder="1" applyAlignment="1">
      <alignment horizontal="center" vertical="center" wrapText="1"/>
    </xf>
    <xf numFmtId="0" fontId="23" fillId="3" borderId="27" xfId="0" applyFont="1" applyFill="1" applyBorder="1" applyAlignment="1">
      <alignment horizontal="center" vertical="center" wrapText="1"/>
    </xf>
    <xf numFmtId="0" fontId="23" fillId="3" borderId="3" xfId="0" applyFont="1" applyFill="1" applyBorder="1" applyAlignment="1">
      <alignment horizontal="center" vertical="center" wrapText="1"/>
    </xf>
    <xf numFmtId="38" fontId="6" fillId="0" borderId="9" xfId="1" applyFont="1" applyBorder="1" applyAlignment="1">
      <alignment horizontal="center" vertical="center"/>
    </xf>
    <xf numFmtId="38" fontId="11" fillId="0" borderId="9" xfId="1" applyFont="1" applyBorder="1" applyAlignment="1">
      <alignment horizontal="right" vertical="center"/>
    </xf>
    <xf numFmtId="0" fontId="3" fillId="0" borderId="0" xfId="0" applyFont="1" applyAlignment="1">
      <alignment horizontal="left" vertical="center"/>
    </xf>
    <xf numFmtId="38" fontId="0" fillId="3" borderId="0" xfId="1" applyFont="1" applyFill="1" applyBorder="1" applyAlignment="1">
      <alignment horizontal="left" vertical="center"/>
    </xf>
    <xf numFmtId="38" fontId="0" fillId="3" borderId="13" xfId="1" applyFont="1" applyFill="1" applyBorder="1" applyAlignment="1">
      <alignment horizontal="left" vertical="center"/>
    </xf>
    <xf numFmtId="38" fontId="25" fillId="3" borderId="14" xfId="1" applyFont="1" applyFill="1" applyBorder="1" applyAlignment="1">
      <alignment horizontal="left" vertical="center"/>
    </xf>
    <xf numFmtId="38" fontId="25" fillId="3" borderId="0" xfId="1" applyFont="1" applyFill="1" applyBorder="1" applyAlignment="1">
      <alignment horizontal="left" vertical="center"/>
    </xf>
    <xf numFmtId="38" fontId="25" fillId="3" borderId="13" xfId="1" applyFont="1" applyFill="1" applyBorder="1" applyAlignment="1">
      <alignment horizontal="left" vertical="center"/>
    </xf>
    <xf numFmtId="38" fontId="12" fillId="0" borderId="0" xfId="1" applyFont="1" applyBorder="1" applyAlignment="1">
      <alignment horizontal="right" vertical="center"/>
    </xf>
    <xf numFmtId="0" fontId="11" fillId="0" borderId="8" xfId="0" applyFont="1" applyBorder="1" applyAlignment="1">
      <alignment horizontal="right" vertical="center"/>
    </xf>
    <xf numFmtId="0" fontId="11" fillId="0" borderId="9" xfId="0" applyFont="1" applyBorder="1" applyAlignment="1">
      <alignment horizontal="right" vertical="center"/>
    </xf>
    <xf numFmtId="0" fontId="11" fillId="0" borderId="10" xfId="0" applyFont="1" applyBorder="1" applyAlignment="1">
      <alignment horizontal="right" vertical="center"/>
    </xf>
    <xf numFmtId="0" fontId="12" fillId="0" borderId="14" xfId="0" applyFont="1" applyBorder="1" applyAlignment="1">
      <alignment horizontal="right" vertical="center"/>
    </xf>
    <xf numFmtId="0" fontId="12" fillId="0" borderId="0" xfId="0" applyFont="1" applyBorder="1" applyAlignment="1">
      <alignment horizontal="right" vertical="center"/>
    </xf>
    <xf numFmtId="0" fontId="12" fillId="0" borderId="13" xfId="0" applyFont="1" applyBorder="1" applyAlignment="1">
      <alignment horizontal="right" vertical="center"/>
    </xf>
    <xf numFmtId="38" fontId="16" fillId="0" borderId="20" xfId="1" applyFont="1" applyBorder="1" applyAlignment="1">
      <alignment horizontal="center" vertical="center"/>
    </xf>
    <xf numFmtId="0" fontId="11" fillId="0" borderId="8" xfId="0" applyFont="1" applyBorder="1" applyAlignment="1">
      <alignment horizontal="right" vertical="top"/>
    </xf>
    <xf numFmtId="0" fontId="11" fillId="0" borderId="9" xfId="0" applyFont="1" applyBorder="1" applyAlignment="1">
      <alignment horizontal="right" vertical="top"/>
    </xf>
    <xf numFmtId="0" fontId="11" fillId="0" borderId="10" xfId="0" applyFont="1" applyBorder="1" applyAlignment="1">
      <alignment horizontal="right" vertical="top"/>
    </xf>
    <xf numFmtId="38" fontId="13" fillId="0" borderId="0" xfId="1" applyFont="1" applyBorder="1" applyAlignment="1">
      <alignment horizontal="center" vertical="center"/>
    </xf>
    <xf numFmtId="0" fontId="22" fillId="0" borderId="19" xfId="0" applyFont="1" applyBorder="1" applyAlignment="1">
      <alignment horizontal="left" vertical="center" wrapText="1"/>
    </xf>
    <xf numFmtId="0" fontId="22" fillId="0" borderId="18" xfId="0" applyFont="1" applyBorder="1" applyAlignment="1">
      <alignment horizontal="left" vertical="center" wrapText="1"/>
    </xf>
    <xf numFmtId="38" fontId="14" fillId="0" borderId="20" xfId="1" applyFont="1" applyBorder="1" applyAlignment="1">
      <alignment vertical="center"/>
    </xf>
    <xf numFmtId="0" fontId="11" fillId="0" borderId="14" xfId="0" applyFont="1" applyBorder="1" applyAlignment="1">
      <alignment horizontal="right" vertical="center"/>
    </xf>
    <xf numFmtId="0" fontId="11" fillId="0" borderId="0" xfId="0" applyFont="1" applyBorder="1" applyAlignment="1">
      <alignment horizontal="right" vertical="center"/>
    </xf>
    <xf numFmtId="0" fontId="11" fillId="0" borderId="13" xfId="0" applyFont="1" applyBorder="1" applyAlignment="1">
      <alignment horizontal="right" vertical="center"/>
    </xf>
    <xf numFmtId="0" fontId="11" fillId="0" borderId="5" xfId="0" applyFont="1" applyBorder="1" applyAlignment="1">
      <alignment horizontal="right" vertical="center"/>
    </xf>
    <xf numFmtId="0" fontId="11" fillId="0" borderId="6" xfId="0" applyFont="1" applyBorder="1" applyAlignment="1">
      <alignment horizontal="right" vertical="center"/>
    </xf>
    <xf numFmtId="0" fontId="11" fillId="0" borderId="7" xfId="0" applyFont="1" applyBorder="1" applyAlignment="1">
      <alignment horizontal="right" vertical="center"/>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18" xfId="0" applyFont="1" applyBorder="1" applyAlignment="1">
      <alignment horizontal="center" vertical="center" wrapText="1"/>
    </xf>
    <xf numFmtId="0" fontId="21" fillId="0" borderId="8" xfId="0" applyFont="1" applyBorder="1" applyAlignment="1">
      <alignment horizontal="left" vertical="center" wrapText="1"/>
    </xf>
    <xf numFmtId="0" fontId="21" fillId="0" borderId="10" xfId="0" applyFont="1" applyBorder="1" applyAlignment="1">
      <alignment horizontal="left" vertical="center" wrapText="1"/>
    </xf>
    <xf numFmtId="0" fontId="21" fillId="0" borderId="5" xfId="0" applyFont="1" applyBorder="1" applyAlignment="1">
      <alignment horizontal="left" vertical="center" wrapText="1"/>
    </xf>
    <xf numFmtId="0" fontId="21" fillId="0" borderId="7" xfId="0" applyFont="1" applyBorder="1" applyAlignment="1">
      <alignment horizontal="left" vertical="center" wrapText="1"/>
    </xf>
    <xf numFmtId="38" fontId="14" fillId="0" borderId="9" xfId="1" applyFont="1" applyBorder="1" applyAlignment="1">
      <alignment horizontal="right" vertical="center"/>
    </xf>
    <xf numFmtId="38" fontId="14" fillId="0" borderId="6" xfId="1" applyFont="1" applyBorder="1" applyAlignment="1">
      <alignment horizontal="right" vertical="center"/>
    </xf>
    <xf numFmtId="38" fontId="6" fillId="0" borderId="6" xfId="1" applyFont="1" applyBorder="1" applyAlignment="1">
      <alignment horizontal="right" vertical="center"/>
    </xf>
    <xf numFmtId="38" fontId="6" fillId="0" borderId="7" xfId="1" applyFont="1" applyBorder="1" applyAlignment="1">
      <alignment horizontal="right" vertical="center"/>
    </xf>
    <xf numFmtId="0" fontId="9" fillId="0" borderId="8" xfId="0" applyFont="1" applyBorder="1" applyAlignment="1">
      <alignment horizontal="right" vertical="center"/>
    </xf>
    <xf numFmtId="0" fontId="9" fillId="0" borderId="9" xfId="0" applyFont="1" applyBorder="1" applyAlignment="1">
      <alignment horizontal="right" vertical="center"/>
    </xf>
    <xf numFmtId="0" fontId="9" fillId="0" borderId="10" xfId="0" applyFont="1" applyBorder="1" applyAlignment="1">
      <alignment horizontal="right" vertical="center"/>
    </xf>
    <xf numFmtId="0" fontId="9" fillId="0" borderId="14" xfId="0" applyFont="1" applyBorder="1" applyAlignment="1">
      <alignment horizontal="right" vertical="center"/>
    </xf>
    <xf numFmtId="0" fontId="9" fillId="0" borderId="0" xfId="0" applyFont="1" applyBorder="1" applyAlignment="1">
      <alignment horizontal="right" vertical="center"/>
    </xf>
    <xf numFmtId="0" fontId="9" fillId="0" borderId="13" xfId="0" applyFont="1" applyBorder="1" applyAlignment="1">
      <alignment horizontal="right" vertical="center"/>
    </xf>
    <xf numFmtId="0" fontId="9" fillId="0" borderId="5" xfId="0" applyFont="1" applyBorder="1" applyAlignment="1">
      <alignment horizontal="right" vertical="center"/>
    </xf>
    <xf numFmtId="0" fontId="9" fillId="0" borderId="6" xfId="0" applyFont="1" applyBorder="1" applyAlignment="1">
      <alignment horizontal="right" vertical="center"/>
    </xf>
    <xf numFmtId="0" fontId="9" fillId="0" borderId="7" xfId="0" applyFont="1" applyBorder="1" applyAlignment="1">
      <alignment horizontal="right" vertical="center"/>
    </xf>
    <xf numFmtId="38" fontId="12" fillId="0" borderId="5" xfId="1" applyFont="1" applyBorder="1" applyAlignment="1">
      <alignment horizontal="right" vertical="center"/>
    </xf>
    <xf numFmtId="38" fontId="12" fillId="0" borderId="6" xfId="1" applyFont="1" applyBorder="1" applyAlignment="1">
      <alignment horizontal="right" vertical="center"/>
    </xf>
    <xf numFmtId="0" fontId="26" fillId="3" borderId="8" xfId="0" applyFont="1" applyFill="1" applyBorder="1" applyAlignment="1">
      <alignment horizontal="center" vertical="center"/>
    </xf>
    <xf numFmtId="0" fontId="26" fillId="3" borderId="10" xfId="0" applyFont="1" applyFill="1" applyBorder="1" applyAlignment="1">
      <alignment horizontal="center" vertical="center"/>
    </xf>
    <xf numFmtId="0" fontId="26" fillId="3" borderId="5" xfId="0" applyFont="1" applyFill="1" applyBorder="1" applyAlignment="1">
      <alignment horizontal="center" vertical="center"/>
    </xf>
    <xf numFmtId="0" fontId="26" fillId="3" borderId="7" xfId="0" applyFont="1" applyFill="1" applyBorder="1" applyAlignment="1">
      <alignment horizontal="center" vertical="center"/>
    </xf>
    <xf numFmtId="0" fontId="9" fillId="0" borderId="0" xfId="0" applyFont="1" applyAlignment="1">
      <alignment horizontal="center" vertical="center"/>
    </xf>
    <xf numFmtId="38" fontId="0" fillId="0" borderId="8" xfId="1" applyFont="1" applyBorder="1" applyAlignment="1">
      <alignment horizontal="left" vertical="center"/>
    </xf>
    <xf numFmtId="38" fontId="0" fillId="0" borderId="9" xfId="1" applyFont="1" applyBorder="1" applyAlignment="1">
      <alignment horizontal="left" vertical="center"/>
    </xf>
    <xf numFmtId="38" fontId="0" fillId="3" borderId="6" xfId="1" applyFont="1" applyFill="1" applyBorder="1" applyAlignment="1">
      <alignment horizontal="left" vertical="center"/>
    </xf>
    <xf numFmtId="38" fontId="0" fillId="3" borderId="7" xfId="1" applyFont="1" applyFill="1" applyBorder="1" applyAlignment="1">
      <alignment horizontal="left" vertical="center"/>
    </xf>
    <xf numFmtId="38" fontId="19" fillId="0" borderId="13" xfId="1" applyFont="1" applyBorder="1" applyAlignment="1">
      <alignment horizontal="center" vertical="center"/>
    </xf>
    <xf numFmtId="38" fontId="20" fillId="0" borderId="13" xfId="1" applyFont="1" applyBorder="1" applyAlignment="1">
      <alignment horizontal="center" vertical="center"/>
    </xf>
    <xf numFmtId="0" fontId="12" fillId="0" borderId="5" xfId="0" applyFont="1" applyBorder="1" applyAlignment="1">
      <alignment horizontal="right" vertical="center"/>
    </xf>
    <xf numFmtId="0" fontId="12" fillId="0" borderId="6" xfId="0" applyFont="1" applyBorder="1" applyAlignment="1">
      <alignment horizontal="right" vertical="center"/>
    </xf>
    <xf numFmtId="0" fontId="12" fillId="0" borderId="7" xfId="0" applyFont="1" applyBorder="1" applyAlignment="1">
      <alignment horizontal="right" vertical="center"/>
    </xf>
    <xf numFmtId="38" fontId="17" fillId="3" borderId="14" xfId="1" applyFont="1" applyFill="1" applyBorder="1" applyAlignment="1">
      <alignment horizontal="center" vertical="center"/>
    </xf>
    <xf numFmtId="38" fontId="17" fillId="3" borderId="0" xfId="1" applyFont="1" applyFill="1" applyBorder="1" applyAlignment="1">
      <alignment horizontal="center" vertical="center"/>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123825</xdr:colOff>
      <xdr:row>0</xdr:row>
      <xdr:rowOff>47625</xdr:rowOff>
    </xdr:from>
    <xdr:to>
      <xdr:col>4</xdr:col>
      <xdr:colOff>276225</xdr:colOff>
      <xdr:row>1</xdr:row>
      <xdr:rowOff>228600</xdr:rowOff>
    </xdr:to>
    <xdr:sp macro="" textlink="">
      <xdr:nvSpPr>
        <xdr:cNvPr id="2" name="角丸四角形 1"/>
        <xdr:cNvSpPr/>
      </xdr:nvSpPr>
      <xdr:spPr>
        <a:xfrm>
          <a:off x="123825" y="47625"/>
          <a:ext cx="2266950" cy="752475"/>
        </a:xfrm>
        <a:prstGeom prst="roundRect">
          <a:avLst>
            <a:gd name="adj" fmla="val 211"/>
          </a:avLst>
        </a:prstGeom>
        <a:solidFill>
          <a:schemeClr val="accent6">
            <a:lumMod val="20000"/>
            <a:lumOff val="80000"/>
          </a:schemeClr>
        </a:solidFill>
        <a:ln>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solidFill>
                <a:srgbClr val="FF0000"/>
              </a:solidFill>
            </a:rPr>
            <a:t>参考例①</a:t>
          </a:r>
          <a:r>
            <a:rPr kumimoji="1" lang="en-US" altLang="ja-JP" sz="1100" b="1">
              <a:solidFill>
                <a:srgbClr val="FF0000"/>
              </a:solidFill>
            </a:rPr>
            <a:t>-1</a:t>
          </a:r>
          <a:endParaRPr kumimoji="1" lang="ja-JP" altLang="en-US" sz="1100" b="1">
            <a:solidFill>
              <a:srgbClr val="FF0000"/>
            </a:solidFill>
          </a:endParaRPr>
        </a:p>
        <a:p>
          <a:pPr algn="l"/>
          <a:r>
            <a:rPr kumimoji="1" lang="ja-JP" altLang="en-US" sz="1100" b="1">
              <a:solidFill>
                <a:srgbClr val="FF0000"/>
              </a:solidFill>
            </a:rPr>
            <a:t>業務別見積明細書から見積書・単価表へ自動転記</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152400</xdr:colOff>
      <xdr:row>2</xdr:row>
      <xdr:rowOff>95250</xdr:rowOff>
    </xdr:to>
    <xdr:sp macro="" textlink="">
      <xdr:nvSpPr>
        <xdr:cNvPr id="2" name="角丸四角形 1"/>
        <xdr:cNvSpPr/>
      </xdr:nvSpPr>
      <xdr:spPr>
        <a:xfrm>
          <a:off x="0" y="0"/>
          <a:ext cx="2266950" cy="752475"/>
        </a:xfrm>
        <a:prstGeom prst="roundRect">
          <a:avLst>
            <a:gd name="adj" fmla="val 2743"/>
          </a:avLst>
        </a:prstGeom>
        <a:solidFill>
          <a:schemeClr val="accent6">
            <a:lumMod val="20000"/>
            <a:lumOff val="80000"/>
          </a:schemeClr>
        </a:solidFill>
        <a:ln>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solidFill>
                <a:srgbClr val="FF0000"/>
              </a:solidFill>
            </a:rPr>
            <a:t>参考例①</a:t>
          </a:r>
          <a:r>
            <a:rPr kumimoji="1" lang="en-US" altLang="ja-JP" sz="1100" b="1">
              <a:solidFill>
                <a:srgbClr val="FF0000"/>
              </a:solidFill>
            </a:rPr>
            <a:t>-2</a:t>
          </a:r>
          <a:endParaRPr kumimoji="1" lang="ja-JP" altLang="en-US" sz="1100" b="1">
            <a:solidFill>
              <a:srgbClr val="FF0000"/>
            </a:solidFill>
          </a:endParaRPr>
        </a:p>
        <a:p>
          <a:pPr algn="l"/>
          <a:r>
            <a:rPr kumimoji="1" lang="ja-JP" altLang="en-US" sz="1100" b="1">
              <a:solidFill>
                <a:srgbClr val="FF0000"/>
              </a:solidFill>
            </a:rPr>
            <a:t>業務別見積明細書から見積書・単価表へ自動転記</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tabSelected="1" workbookViewId="0">
      <selection activeCell="K1" sqref="K1"/>
    </sheetView>
  </sheetViews>
  <sheetFormatPr defaultRowHeight="13.5" x14ac:dyDescent="0.15"/>
  <cols>
    <col min="1" max="1" width="2.875" customWidth="1"/>
    <col min="2" max="2" width="19.25" customWidth="1"/>
    <col min="3" max="3" width="2.5" customWidth="1"/>
    <col min="4" max="4" width="3.125" style="45" customWidth="1"/>
    <col min="5" max="5" width="4.25" customWidth="1"/>
    <col min="6" max="6" width="3.375" customWidth="1"/>
    <col min="7" max="7" width="4.25" style="1" customWidth="1"/>
    <col min="8" max="8" width="5.25" customWidth="1"/>
    <col min="9" max="9" width="3.25" customWidth="1"/>
    <col min="10" max="10" width="4.75" customWidth="1"/>
    <col min="11" max="11" width="5.125" style="34" customWidth="1"/>
    <col min="12" max="12" width="5.875" style="34" customWidth="1"/>
    <col min="13" max="13" width="10" customWidth="1"/>
    <col min="14" max="14" width="11.875" style="13" customWidth="1"/>
    <col min="15" max="15" width="3.25" style="13" customWidth="1"/>
  </cols>
  <sheetData>
    <row r="1" spans="1:15" ht="45" customHeight="1" x14ac:dyDescent="0.15"/>
    <row r="2" spans="1:15" ht="18.75" x14ac:dyDescent="0.15">
      <c r="A2" s="95" t="s">
        <v>6</v>
      </c>
      <c r="B2" s="95"/>
      <c r="C2" s="95"/>
      <c r="D2" s="95"/>
      <c r="E2" s="95"/>
      <c r="F2" s="95"/>
      <c r="G2" s="95"/>
      <c r="H2" s="95"/>
      <c r="I2" s="95"/>
      <c r="J2" s="95"/>
      <c r="K2" s="95"/>
      <c r="L2" s="95"/>
      <c r="M2" s="95"/>
      <c r="N2" s="95"/>
      <c r="O2" s="95"/>
    </row>
    <row r="3" spans="1:15" x14ac:dyDescent="0.15">
      <c r="B3" s="2"/>
      <c r="C3" s="2"/>
      <c r="D3" s="39"/>
      <c r="E3" s="2"/>
      <c r="F3" s="2"/>
      <c r="G3" s="21"/>
    </row>
    <row r="4" spans="1:15" ht="14.25" thickBot="1" x14ac:dyDescent="0.2">
      <c r="A4" s="96" t="s">
        <v>7</v>
      </c>
      <c r="B4" s="96"/>
      <c r="C4" s="96"/>
      <c r="D4" s="96"/>
      <c r="E4" s="96"/>
      <c r="F4" s="3"/>
      <c r="G4" s="22"/>
    </row>
    <row r="5" spans="1:15" ht="14.25" customHeight="1" thickBot="1" x14ac:dyDescent="0.2">
      <c r="A5" s="97"/>
      <c r="B5" s="98"/>
      <c r="C5" s="99" t="s">
        <v>8</v>
      </c>
      <c r="D5" s="100"/>
      <c r="E5" s="100"/>
      <c r="F5" s="100"/>
      <c r="G5" s="100"/>
      <c r="H5" s="100"/>
      <c r="I5" s="100"/>
      <c r="J5" s="100"/>
      <c r="K5" s="100"/>
      <c r="L5" s="101"/>
      <c r="M5" s="20" t="s">
        <v>9</v>
      </c>
      <c r="N5" s="102" t="s">
        <v>10</v>
      </c>
      <c r="O5" s="103"/>
    </row>
    <row r="6" spans="1:15" x14ac:dyDescent="0.15">
      <c r="A6" s="104" t="s">
        <v>11</v>
      </c>
      <c r="B6" s="105"/>
      <c r="C6" s="68"/>
      <c r="D6" s="40"/>
      <c r="E6" s="9"/>
      <c r="F6" s="9"/>
      <c r="G6" s="71"/>
      <c r="H6" s="10"/>
      <c r="I6" s="10"/>
      <c r="J6" s="10"/>
      <c r="K6" s="33"/>
      <c r="L6" s="14"/>
      <c r="M6" s="25">
        <f>SUM(M7:M9)</f>
        <v>13</v>
      </c>
      <c r="N6" s="106">
        <f t="shared" ref="N6" si="0">SUM(N7:N9)</f>
        <v>110000</v>
      </c>
      <c r="O6" s="107"/>
    </row>
    <row r="7" spans="1:15" x14ac:dyDescent="0.15">
      <c r="A7" s="114" t="s">
        <v>24</v>
      </c>
      <c r="B7" s="115"/>
      <c r="C7" s="66"/>
      <c r="D7" s="76">
        <v>2</v>
      </c>
      <c r="E7" s="69" t="s">
        <v>0</v>
      </c>
      <c r="F7" s="69"/>
      <c r="G7" s="77">
        <v>3</v>
      </c>
      <c r="H7" s="7" t="s">
        <v>27</v>
      </c>
      <c r="I7" s="7"/>
      <c r="J7" s="8" t="s">
        <v>28</v>
      </c>
      <c r="K7" s="110">
        <v>10000</v>
      </c>
      <c r="L7" s="111"/>
      <c r="M7" s="26">
        <f>G7</f>
        <v>3</v>
      </c>
      <c r="N7" s="112">
        <f>K7*M7</f>
        <v>30000</v>
      </c>
      <c r="O7" s="113"/>
    </row>
    <row r="8" spans="1:15" x14ac:dyDescent="0.15">
      <c r="A8" s="114" t="s">
        <v>25</v>
      </c>
      <c r="B8" s="115"/>
      <c r="C8" s="66"/>
      <c r="D8" s="76">
        <v>3</v>
      </c>
      <c r="E8" s="69" t="s">
        <v>0</v>
      </c>
      <c r="F8" s="69"/>
      <c r="G8" s="77">
        <v>10</v>
      </c>
      <c r="H8" s="7" t="s">
        <v>27</v>
      </c>
      <c r="I8" s="7"/>
      <c r="J8" s="8" t="s">
        <v>28</v>
      </c>
      <c r="K8" s="110">
        <v>8000</v>
      </c>
      <c r="L8" s="111"/>
      <c r="M8" s="26">
        <f t="shared" ref="M8:M9" si="1">G8</f>
        <v>10</v>
      </c>
      <c r="N8" s="112">
        <f t="shared" ref="N8:N9" si="2">K8*M8</f>
        <v>80000</v>
      </c>
      <c r="O8" s="113"/>
    </row>
    <row r="9" spans="1:15" ht="14.25" thickBot="1" x14ac:dyDescent="0.2">
      <c r="A9" s="108" t="s">
        <v>26</v>
      </c>
      <c r="B9" s="109"/>
      <c r="C9" s="66"/>
      <c r="D9" s="76"/>
      <c r="E9" s="69" t="s">
        <v>0</v>
      </c>
      <c r="F9" s="69"/>
      <c r="G9" s="77"/>
      <c r="H9" s="7" t="s">
        <v>27</v>
      </c>
      <c r="I9" s="7"/>
      <c r="J9" s="8" t="s">
        <v>28</v>
      </c>
      <c r="K9" s="110">
        <v>8000</v>
      </c>
      <c r="L9" s="111"/>
      <c r="M9" s="26">
        <f t="shared" si="1"/>
        <v>0</v>
      </c>
      <c r="N9" s="112">
        <f t="shared" si="2"/>
        <v>0</v>
      </c>
      <c r="O9" s="113"/>
    </row>
    <row r="10" spans="1:15" x14ac:dyDescent="0.15">
      <c r="A10" s="104" t="s">
        <v>12</v>
      </c>
      <c r="B10" s="105"/>
      <c r="C10" s="68"/>
      <c r="D10" s="40"/>
      <c r="E10" s="9"/>
      <c r="F10" s="9"/>
      <c r="G10" s="71"/>
      <c r="H10" s="10"/>
      <c r="I10" s="10"/>
      <c r="J10" s="10"/>
      <c r="K10" s="33"/>
      <c r="L10" s="14"/>
      <c r="M10" s="25">
        <f>SUM(M11:M13)</f>
        <v>39</v>
      </c>
      <c r="N10" s="106">
        <f t="shared" ref="N10" si="3">SUM(N11:N13)</f>
        <v>328000</v>
      </c>
      <c r="O10" s="107"/>
    </row>
    <row r="11" spans="1:15" x14ac:dyDescent="0.15">
      <c r="A11" s="114" t="s">
        <v>24</v>
      </c>
      <c r="B11" s="115"/>
      <c r="C11" s="66"/>
      <c r="D11" s="76">
        <v>8</v>
      </c>
      <c r="E11" s="118" t="s">
        <v>27</v>
      </c>
      <c r="F11" s="118"/>
      <c r="G11" s="16"/>
      <c r="H11" s="15"/>
      <c r="I11" s="15"/>
      <c r="J11" s="8" t="s">
        <v>28</v>
      </c>
      <c r="K11" s="116">
        <f>$K$7</f>
        <v>10000</v>
      </c>
      <c r="L11" s="117"/>
      <c r="M11" s="26">
        <f>D11</f>
        <v>8</v>
      </c>
      <c r="N11" s="112">
        <f>K11*M11</f>
        <v>80000</v>
      </c>
      <c r="O11" s="113"/>
    </row>
    <row r="12" spans="1:15" x14ac:dyDescent="0.15">
      <c r="A12" s="114" t="s">
        <v>25</v>
      </c>
      <c r="B12" s="115"/>
      <c r="C12" s="66"/>
      <c r="D12" s="76">
        <v>25</v>
      </c>
      <c r="E12" s="118" t="s">
        <v>27</v>
      </c>
      <c r="F12" s="118"/>
      <c r="G12" s="16"/>
      <c r="H12" s="15"/>
      <c r="I12" s="15"/>
      <c r="J12" s="8" t="s">
        <v>28</v>
      </c>
      <c r="K12" s="116">
        <f>$K$8</f>
        <v>8000</v>
      </c>
      <c r="L12" s="117"/>
      <c r="M12" s="26">
        <f t="shared" ref="M12:M13" si="4">D12</f>
        <v>25</v>
      </c>
      <c r="N12" s="112">
        <f t="shared" ref="N12:N13" si="5">K12*M12</f>
        <v>200000</v>
      </c>
      <c r="O12" s="113"/>
    </row>
    <row r="13" spans="1:15" ht="14.25" thickBot="1" x14ac:dyDescent="0.2">
      <c r="A13" s="108" t="s">
        <v>26</v>
      </c>
      <c r="B13" s="109"/>
      <c r="C13" s="66"/>
      <c r="D13" s="76">
        <v>6</v>
      </c>
      <c r="E13" s="120" t="s">
        <v>27</v>
      </c>
      <c r="F13" s="120"/>
      <c r="G13" s="16"/>
      <c r="H13" s="15"/>
      <c r="I13" s="15"/>
      <c r="J13" s="8" t="s">
        <v>28</v>
      </c>
      <c r="K13" s="116">
        <f>$K$9</f>
        <v>8000</v>
      </c>
      <c r="L13" s="117"/>
      <c r="M13" s="26">
        <f t="shared" si="4"/>
        <v>6</v>
      </c>
      <c r="N13" s="112">
        <f t="shared" si="5"/>
        <v>48000</v>
      </c>
      <c r="O13" s="113"/>
    </row>
    <row r="14" spans="1:15" x14ac:dyDescent="0.15">
      <c r="A14" s="104" t="s">
        <v>13</v>
      </c>
      <c r="B14" s="105"/>
      <c r="C14" s="68"/>
      <c r="D14" s="40"/>
      <c r="E14" s="9"/>
      <c r="F14" s="9"/>
      <c r="G14" s="71"/>
      <c r="H14" s="10"/>
      <c r="I14" s="10"/>
      <c r="J14" s="10"/>
      <c r="K14" s="33"/>
      <c r="L14" s="14"/>
      <c r="M14" s="25">
        <f>SUM(M15:M17)</f>
        <v>6</v>
      </c>
      <c r="N14" s="106">
        <f t="shared" ref="N14" si="6">SUM(N15:N17)</f>
        <v>54000</v>
      </c>
      <c r="O14" s="107"/>
    </row>
    <row r="15" spans="1:15" x14ac:dyDescent="0.15">
      <c r="A15" s="114" t="s">
        <v>24</v>
      </c>
      <c r="B15" s="115"/>
      <c r="C15" s="66"/>
      <c r="D15" s="76">
        <v>3</v>
      </c>
      <c r="E15" s="119" t="s">
        <v>29</v>
      </c>
      <c r="F15" s="119"/>
      <c r="G15" s="77">
        <v>1</v>
      </c>
      <c r="H15" s="7" t="s">
        <v>27</v>
      </c>
      <c r="I15" s="7"/>
      <c r="J15" s="8" t="s">
        <v>28</v>
      </c>
      <c r="K15" s="116">
        <f>$K$7</f>
        <v>10000</v>
      </c>
      <c r="L15" s="117"/>
      <c r="M15" s="26">
        <f>D15*G15</f>
        <v>3</v>
      </c>
      <c r="N15" s="112">
        <f>K15*M15</f>
        <v>30000</v>
      </c>
      <c r="O15" s="113"/>
    </row>
    <row r="16" spans="1:15" x14ac:dyDescent="0.15">
      <c r="A16" s="114" t="s">
        <v>25</v>
      </c>
      <c r="B16" s="115"/>
      <c r="C16" s="66"/>
      <c r="D16" s="76">
        <v>3</v>
      </c>
      <c r="E16" s="119" t="s">
        <v>29</v>
      </c>
      <c r="F16" s="119"/>
      <c r="G16" s="77">
        <v>1</v>
      </c>
      <c r="H16" s="7" t="s">
        <v>27</v>
      </c>
      <c r="I16" s="7"/>
      <c r="J16" s="8" t="s">
        <v>28</v>
      </c>
      <c r="K16" s="116">
        <f>$K$8</f>
        <v>8000</v>
      </c>
      <c r="L16" s="117"/>
      <c r="M16" s="26">
        <f t="shared" ref="M16:M17" si="7">D16*G16</f>
        <v>3</v>
      </c>
      <c r="N16" s="112">
        <f t="shared" ref="N16:N17" si="8">K16*M16</f>
        <v>24000</v>
      </c>
      <c r="O16" s="113"/>
    </row>
    <row r="17" spans="1:18" ht="14.25" thickBot="1" x14ac:dyDescent="0.2">
      <c r="A17" s="108" t="s">
        <v>26</v>
      </c>
      <c r="B17" s="109"/>
      <c r="C17" s="67"/>
      <c r="D17" s="78"/>
      <c r="E17" s="121" t="s">
        <v>29</v>
      </c>
      <c r="F17" s="121"/>
      <c r="G17" s="79"/>
      <c r="H17" s="11" t="s">
        <v>27</v>
      </c>
      <c r="I17" s="11"/>
      <c r="J17" s="12" t="s">
        <v>28</v>
      </c>
      <c r="K17" s="116">
        <f>$K$9</f>
        <v>8000</v>
      </c>
      <c r="L17" s="117"/>
      <c r="M17" s="26">
        <f t="shared" si="7"/>
        <v>0</v>
      </c>
      <c r="N17" s="112">
        <f t="shared" si="8"/>
        <v>0</v>
      </c>
      <c r="O17" s="113"/>
    </row>
    <row r="18" spans="1:18" x14ac:dyDescent="0.15">
      <c r="A18" s="104" t="s">
        <v>14</v>
      </c>
      <c r="B18" s="105"/>
      <c r="C18" s="68"/>
      <c r="D18" s="40"/>
      <c r="E18" s="9"/>
      <c r="F18" s="9"/>
      <c r="G18" s="71"/>
      <c r="H18" s="10"/>
      <c r="I18" s="10"/>
      <c r="J18" s="10"/>
      <c r="K18" s="33"/>
      <c r="L18" s="14"/>
      <c r="M18" s="25">
        <f>SUM(M19:M21)</f>
        <v>12</v>
      </c>
      <c r="N18" s="106">
        <f t="shared" ref="N18" si="9">SUM(N19:N21)</f>
        <v>108000</v>
      </c>
      <c r="O18" s="107"/>
    </row>
    <row r="19" spans="1:18" x14ac:dyDescent="0.15">
      <c r="A19" s="114" t="s">
        <v>24</v>
      </c>
      <c r="B19" s="115"/>
      <c r="C19" s="66"/>
      <c r="D19" s="76">
        <v>3</v>
      </c>
      <c r="E19" s="119" t="s">
        <v>29</v>
      </c>
      <c r="F19" s="119"/>
      <c r="G19" s="77">
        <v>2</v>
      </c>
      <c r="H19" s="7" t="s">
        <v>27</v>
      </c>
      <c r="I19" s="7"/>
      <c r="J19" s="8" t="s">
        <v>28</v>
      </c>
      <c r="K19" s="116">
        <f>$K$7</f>
        <v>10000</v>
      </c>
      <c r="L19" s="117"/>
      <c r="M19" s="26">
        <f>D19*G19</f>
        <v>6</v>
      </c>
      <c r="N19" s="112">
        <f>K19*M19</f>
        <v>60000</v>
      </c>
      <c r="O19" s="113"/>
    </row>
    <row r="20" spans="1:18" x14ac:dyDescent="0.15">
      <c r="A20" s="114" t="s">
        <v>25</v>
      </c>
      <c r="B20" s="115"/>
      <c r="C20" s="66"/>
      <c r="D20" s="76">
        <v>3</v>
      </c>
      <c r="E20" s="119" t="s">
        <v>29</v>
      </c>
      <c r="F20" s="119"/>
      <c r="G20" s="77">
        <v>2</v>
      </c>
      <c r="H20" s="7" t="s">
        <v>27</v>
      </c>
      <c r="I20" s="7"/>
      <c r="J20" s="8" t="s">
        <v>28</v>
      </c>
      <c r="K20" s="116">
        <f>$K$8</f>
        <v>8000</v>
      </c>
      <c r="L20" s="117"/>
      <c r="M20" s="26">
        <f t="shared" ref="M20:M21" si="10">D20*G20</f>
        <v>6</v>
      </c>
      <c r="N20" s="112">
        <f t="shared" ref="N20:N21" si="11">K20*M20</f>
        <v>48000</v>
      </c>
      <c r="O20" s="113"/>
    </row>
    <row r="21" spans="1:18" ht="14.25" thickBot="1" x14ac:dyDescent="0.2">
      <c r="A21" s="108" t="s">
        <v>26</v>
      </c>
      <c r="B21" s="109"/>
      <c r="C21" s="66"/>
      <c r="D21" s="76"/>
      <c r="E21" s="121" t="s">
        <v>29</v>
      </c>
      <c r="F21" s="121"/>
      <c r="G21" s="77"/>
      <c r="H21" s="7" t="s">
        <v>27</v>
      </c>
      <c r="I21" s="7"/>
      <c r="J21" s="8" t="s">
        <v>28</v>
      </c>
      <c r="K21" s="116">
        <f>$K$9</f>
        <v>8000</v>
      </c>
      <c r="L21" s="117"/>
      <c r="M21" s="26">
        <f t="shared" si="10"/>
        <v>0</v>
      </c>
      <c r="N21" s="112">
        <f t="shared" si="11"/>
        <v>0</v>
      </c>
      <c r="O21" s="113"/>
    </row>
    <row r="22" spans="1:18" x14ac:dyDescent="0.15">
      <c r="A22" s="104" t="s">
        <v>15</v>
      </c>
      <c r="B22" s="105"/>
      <c r="C22" s="126"/>
      <c r="D22" s="127"/>
      <c r="E22" s="127"/>
      <c r="F22" s="127"/>
      <c r="G22" s="127"/>
      <c r="H22" s="127"/>
      <c r="I22" s="127"/>
      <c r="J22" s="127"/>
      <c r="K22" s="127"/>
      <c r="L22" s="128"/>
      <c r="M22" s="135">
        <f>M6+M10+M14+M18</f>
        <v>70</v>
      </c>
      <c r="N22" s="106">
        <f>N6+N10+N14+N18</f>
        <v>600000</v>
      </c>
      <c r="O22" s="107"/>
    </row>
    <row r="23" spans="1:18" x14ac:dyDescent="0.15">
      <c r="A23" s="122"/>
      <c r="B23" s="123"/>
      <c r="C23" s="129"/>
      <c r="D23" s="130"/>
      <c r="E23" s="130"/>
      <c r="F23" s="130"/>
      <c r="G23" s="130"/>
      <c r="H23" s="130"/>
      <c r="I23" s="130"/>
      <c r="J23" s="130"/>
      <c r="K23" s="130"/>
      <c r="L23" s="131"/>
      <c r="M23" s="136"/>
      <c r="N23" s="138" t="s">
        <v>30</v>
      </c>
      <c r="O23" s="139"/>
    </row>
    <row r="24" spans="1:18" ht="14.25" thickBot="1" x14ac:dyDescent="0.2">
      <c r="A24" s="124"/>
      <c r="B24" s="125"/>
      <c r="C24" s="132"/>
      <c r="D24" s="133"/>
      <c r="E24" s="133"/>
      <c r="F24" s="133"/>
      <c r="G24" s="133"/>
      <c r="H24" s="133"/>
      <c r="I24" s="133"/>
      <c r="J24" s="133"/>
      <c r="K24" s="133"/>
      <c r="L24" s="134"/>
      <c r="M24" s="137"/>
      <c r="N24" s="37">
        <f>ROUNDDOWN(N22*8/108,0)</f>
        <v>44444</v>
      </c>
      <c r="O24" s="27" t="s">
        <v>31</v>
      </c>
    </row>
    <row r="25" spans="1:18" ht="32.25" customHeight="1" thickBot="1" x14ac:dyDescent="0.2">
      <c r="A25" s="140" t="s">
        <v>16</v>
      </c>
      <c r="B25" s="141"/>
      <c r="C25" s="142" t="s">
        <v>17</v>
      </c>
      <c r="D25" s="143"/>
      <c r="E25" s="143"/>
      <c r="F25" s="143"/>
      <c r="G25" s="143"/>
      <c r="H25" s="143"/>
      <c r="I25" s="143"/>
      <c r="J25" s="143"/>
      <c r="K25" s="143"/>
      <c r="L25" s="144"/>
      <c r="M25" s="28"/>
      <c r="N25" s="145">
        <f>ROUNDDOWN(N22*2/3,0)</f>
        <v>400000</v>
      </c>
      <c r="O25" s="146"/>
    </row>
    <row r="26" spans="1:18" ht="14.25" thickBot="1" x14ac:dyDescent="0.2">
      <c r="A26" s="147" t="s">
        <v>18</v>
      </c>
      <c r="B26" s="147"/>
      <c r="C26" s="5"/>
      <c r="D26" s="43"/>
      <c r="E26" s="5"/>
      <c r="F26" s="5"/>
      <c r="G26" s="23"/>
      <c r="M26" s="29"/>
      <c r="N26" s="30"/>
      <c r="O26" s="30"/>
    </row>
    <row r="27" spans="1:18" ht="14.25" thickBot="1" x14ac:dyDescent="0.2">
      <c r="A27" s="97"/>
      <c r="B27" s="98"/>
      <c r="C27" s="148" t="s">
        <v>19</v>
      </c>
      <c r="D27" s="149"/>
      <c r="E27" s="149"/>
      <c r="F27" s="149"/>
      <c r="G27" s="149"/>
      <c r="H27" s="149"/>
      <c r="I27" s="149"/>
      <c r="J27" s="149"/>
      <c r="K27" s="149"/>
      <c r="L27" s="150"/>
      <c r="M27" s="31" t="s">
        <v>9</v>
      </c>
      <c r="N27" s="151" t="s">
        <v>10</v>
      </c>
      <c r="O27" s="152"/>
    </row>
    <row r="28" spans="1:18" x14ac:dyDescent="0.15">
      <c r="A28" s="153" t="s">
        <v>20</v>
      </c>
      <c r="B28" s="154"/>
      <c r="C28" s="155" t="s">
        <v>21</v>
      </c>
      <c r="D28" s="156"/>
      <c r="E28" s="156"/>
      <c r="F28" s="156"/>
      <c r="G28" s="156"/>
      <c r="H28" s="156"/>
      <c r="I28" s="70"/>
      <c r="J28" s="18"/>
      <c r="K28" s="35"/>
      <c r="L28" s="36"/>
      <c r="M28" s="32">
        <f>SUM(M29:M31)</f>
        <v>24</v>
      </c>
      <c r="N28" s="106">
        <f>SUM(N29:O31)</f>
        <v>216000</v>
      </c>
      <c r="O28" s="107"/>
      <c r="R28" s="4"/>
    </row>
    <row r="29" spans="1:18" x14ac:dyDescent="0.15">
      <c r="A29" s="114" t="s">
        <v>24</v>
      </c>
      <c r="B29" s="115"/>
      <c r="C29" s="66"/>
      <c r="D29" s="76">
        <v>12</v>
      </c>
      <c r="E29" s="119" t="s">
        <v>29</v>
      </c>
      <c r="F29" s="119"/>
      <c r="G29" s="77">
        <v>1</v>
      </c>
      <c r="H29" s="7" t="s">
        <v>27</v>
      </c>
      <c r="I29" s="7"/>
      <c r="J29" s="8" t="s">
        <v>28</v>
      </c>
      <c r="K29" s="116">
        <f>$K$7</f>
        <v>10000</v>
      </c>
      <c r="L29" s="117"/>
      <c r="M29" s="26">
        <f>D29*G29</f>
        <v>12</v>
      </c>
      <c r="N29" s="112">
        <f>K29*M29</f>
        <v>120000</v>
      </c>
      <c r="O29" s="113"/>
    </row>
    <row r="30" spans="1:18" x14ac:dyDescent="0.15">
      <c r="A30" s="114" t="s">
        <v>25</v>
      </c>
      <c r="B30" s="115"/>
      <c r="C30" s="66"/>
      <c r="D30" s="76">
        <v>12</v>
      </c>
      <c r="E30" s="119" t="s">
        <v>29</v>
      </c>
      <c r="F30" s="119"/>
      <c r="G30" s="77">
        <v>1</v>
      </c>
      <c r="H30" s="7" t="s">
        <v>27</v>
      </c>
      <c r="I30" s="7"/>
      <c r="J30" s="8" t="s">
        <v>28</v>
      </c>
      <c r="K30" s="116">
        <f>$K$8</f>
        <v>8000</v>
      </c>
      <c r="L30" s="117"/>
      <c r="M30" s="26">
        <f t="shared" ref="M30:M31" si="12">D30*G30</f>
        <v>12</v>
      </c>
      <c r="N30" s="112">
        <f t="shared" ref="N30:N31" si="13">K30*M30</f>
        <v>96000</v>
      </c>
      <c r="O30" s="113"/>
    </row>
    <row r="31" spans="1:18" ht="14.25" thickBot="1" x14ac:dyDescent="0.2">
      <c r="A31" s="108" t="s">
        <v>26</v>
      </c>
      <c r="B31" s="109"/>
      <c r="C31" s="67"/>
      <c r="D31" s="78"/>
      <c r="E31" s="121" t="s">
        <v>29</v>
      </c>
      <c r="F31" s="121"/>
      <c r="G31" s="79"/>
      <c r="H31" s="11" t="s">
        <v>27</v>
      </c>
      <c r="I31" s="11"/>
      <c r="J31" s="12" t="s">
        <v>28</v>
      </c>
      <c r="K31" s="116">
        <f>$K$9</f>
        <v>8000</v>
      </c>
      <c r="L31" s="117"/>
      <c r="M31" s="26">
        <f t="shared" si="12"/>
        <v>0</v>
      </c>
      <c r="N31" s="112">
        <f t="shared" si="13"/>
        <v>0</v>
      </c>
      <c r="O31" s="113"/>
    </row>
    <row r="32" spans="1:18" x14ac:dyDescent="0.15">
      <c r="A32" s="153" t="s">
        <v>22</v>
      </c>
      <c r="B32" s="154"/>
      <c r="C32" s="82" t="s">
        <v>2</v>
      </c>
      <c r="D32" s="86">
        <v>4</v>
      </c>
      <c r="E32" s="83" t="s">
        <v>36</v>
      </c>
      <c r="F32" s="88">
        <f>12/D32</f>
        <v>3</v>
      </c>
      <c r="G32" s="127" t="s">
        <v>37</v>
      </c>
      <c r="H32" s="127"/>
      <c r="I32" s="88">
        <v>3</v>
      </c>
      <c r="J32" s="83" t="s">
        <v>2</v>
      </c>
      <c r="K32" s="87"/>
      <c r="L32" s="85"/>
      <c r="M32" s="32">
        <f>SUM(M33:M35)</f>
        <v>15</v>
      </c>
      <c r="N32" s="106">
        <f>SUM(N33:O35)</f>
        <v>144000</v>
      </c>
      <c r="O32" s="107"/>
    </row>
    <row r="33" spans="1:15" x14ac:dyDescent="0.15">
      <c r="A33" s="114" t="s">
        <v>24</v>
      </c>
      <c r="B33" s="115"/>
      <c r="C33" s="66"/>
      <c r="D33" s="76">
        <v>12</v>
      </c>
      <c r="E33" s="119" t="s">
        <v>29</v>
      </c>
      <c r="F33" s="119"/>
      <c r="G33" s="77">
        <v>1</v>
      </c>
      <c r="H33" s="7" t="s">
        <v>27</v>
      </c>
      <c r="I33" s="80"/>
      <c r="J33" s="8" t="s">
        <v>28</v>
      </c>
      <c r="K33" s="116">
        <f>$K$7</f>
        <v>10000</v>
      </c>
      <c r="L33" s="117"/>
      <c r="M33" s="26">
        <f>D33*G33</f>
        <v>12</v>
      </c>
      <c r="N33" s="112">
        <f>K33*M33</f>
        <v>120000</v>
      </c>
      <c r="O33" s="113"/>
    </row>
    <row r="34" spans="1:15" x14ac:dyDescent="0.15">
      <c r="A34" s="114" t="s">
        <v>25</v>
      </c>
      <c r="B34" s="115"/>
      <c r="C34" s="66"/>
      <c r="D34" s="76">
        <v>3</v>
      </c>
      <c r="E34" s="119" t="s">
        <v>29</v>
      </c>
      <c r="F34" s="119"/>
      <c r="G34" s="77">
        <v>1</v>
      </c>
      <c r="H34" s="7" t="s">
        <v>27</v>
      </c>
      <c r="I34" s="80"/>
      <c r="J34" s="8" t="s">
        <v>28</v>
      </c>
      <c r="K34" s="116">
        <f>$K$8</f>
        <v>8000</v>
      </c>
      <c r="L34" s="117"/>
      <c r="M34" s="26">
        <f t="shared" ref="M34:M35" si="14">D34*G34</f>
        <v>3</v>
      </c>
      <c r="N34" s="112">
        <f t="shared" ref="N34:N35" si="15">K34*M34</f>
        <v>24000</v>
      </c>
      <c r="O34" s="113"/>
    </row>
    <row r="35" spans="1:15" ht="14.25" thickBot="1" x14ac:dyDescent="0.2">
      <c r="A35" s="108" t="s">
        <v>26</v>
      </c>
      <c r="B35" s="109"/>
      <c r="C35" s="67"/>
      <c r="D35" s="78"/>
      <c r="E35" s="121" t="s">
        <v>29</v>
      </c>
      <c r="F35" s="121"/>
      <c r="G35" s="79"/>
      <c r="H35" s="11" t="s">
        <v>27</v>
      </c>
      <c r="I35" s="81"/>
      <c r="J35" s="12" t="s">
        <v>28</v>
      </c>
      <c r="K35" s="116">
        <f>$K$9</f>
        <v>8000</v>
      </c>
      <c r="L35" s="117"/>
      <c r="M35" s="26">
        <f t="shared" si="14"/>
        <v>0</v>
      </c>
      <c r="N35" s="112">
        <f t="shared" si="15"/>
        <v>0</v>
      </c>
      <c r="O35" s="113"/>
    </row>
    <row r="36" spans="1:15" x14ac:dyDescent="0.15">
      <c r="A36" s="104" t="s">
        <v>15</v>
      </c>
      <c r="B36" s="105"/>
      <c r="C36" s="126"/>
      <c r="D36" s="127"/>
      <c r="E36" s="127"/>
      <c r="F36" s="127"/>
      <c r="G36" s="127"/>
      <c r="H36" s="127"/>
      <c r="I36" s="127"/>
      <c r="J36" s="127"/>
      <c r="K36" s="127"/>
      <c r="L36" s="128"/>
      <c r="M36" s="174">
        <f>SUM(M28,M32)</f>
        <v>39</v>
      </c>
      <c r="N36" s="106">
        <f>N28+N32</f>
        <v>360000</v>
      </c>
      <c r="O36" s="107"/>
    </row>
    <row r="37" spans="1:15" x14ac:dyDescent="0.15">
      <c r="A37" s="122"/>
      <c r="B37" s="123"/>
      <c r="C37" s="129"/>
      <c r="D37" s="130"/>
      <c r="E37" s="130"/>
      <c r="F37" s="130"/>
      <c r="G37" s="130"/>
      <c r="H37" s="130"/>
      <c r="I37" s="130"/>
      <c r="J37" s="130"/>
      <c r="K37" s="130"/>
      <c r="L37" s="131"/>
      <c r="M37" s="175"/>
      <c r="N37" s="138" t="s">
        <v>30</v>
      </c>
      <c r="O37" s="139"/>
    </row>
    <row r="38" spans="1:15" ht="14.25" thickBot="1" x14ac:dyDescent="0.2">
      <c r="A38" s="124"/>
      <c r="B38" s="125"/>
      <c r="C38" s="132"/>
      <c r="D38" s="133"/>
      <c r="E38" s="133"/>
      <c r="F38" s="133"/>
      <c r="G38" s="133"/>
      <c r="H38" s="133"/>
      <c r="I38" s="133"/>
      <c r="J38" s="133"/>
      <c r="K38" s="133"/>
      <c r="L38" s="134"/>
      <c r="M38" s="176"/>
      <c r="N38" s="37">
        <f>ROUNDDOWN(N36*8/108,0)</f>
        <v>26666</v>
      </c>
      <c r="O38" s="27" t="s">
        <v>31</v>
      </c>
    </row>
    <row r="39" spans="1:15" ht="13.5" customHeight="1" x14ac:dyDescent="0.15">
      <c r="A39" s="158" t="s">
        <v>35</v>
      </c>
      <c r="B39" s="159"/>
      <c r="C39" s="162" t="s">
        <v>23</v>
      </c>
      <c r="D39" s="163"/>
      <c r="E39" s="163"/>
      <c r="F39" s="163"/>
      <c r="G39" s="163"/>
      <c r="H39" s="163"/>
      <c r="I39" s="163"/>
      <c r="J39" s="163"/>
      <c r="K39" s="163"/>
      <c r="L39" s="164"/>
      <c r="M39" s="166"/>
      <c r="N39" s="168">
        <f>ROUNDDOWN(N36*2/3,0)</f>
        <v>240000</v>
      </c>
      <c r="O39" s="169"/>
    </row>
    <row r="40" spans="1:15" ht="14.25" thickBot="1" x14ac:dyDescent="0.2">
      <c r="A40" s="160"/>
      <c r="B40" s="161"/>
      <c r="C40" s="160"/>
      <c r="D40" s="165"/>
      <c r="E40" s="165"/>
      <c r="F40" s="165"/>
      <c r="G40" s="165"/>
      <c r="H40" s="165"/>
      <c r="I40" s="165"/>
      <c r="J40" s="165"/>
      <c r="K40" s="165"/>
      <c r="L40" s="161"/>
      <c r="M40" s="167"/>
      <c r="N40" s="170"/>
      <c r="O40" s="171"/>
    </row>
    <row r="41" spans="1:15" ht="28.5" customHeight="1" x14ac:dyDescent="0.15">
      <c r="A41" s="17" t="s">
        <v>5</v>
      </c>
      <c r="B41" s="172" t="s">
        <v>32</v>
      </c>
      <c r="C41" s="173"/>
      <c r="D41" s="173"/>
      <c r="E41" s="173"/>
      <c r="F41" s="173"/>
      <c r="G41" s="173"/>
      <c r="H41" s="173"/>
      <c r="I41" s="173"/>
      <c r="J41" s="173"/>
      <c r="K41" s="173"/>
      <c r="L41" s="173"/>
      <c r="M41" s="173"/>
      <c r="N41" s="173"/>
      <c r="O41" s="38"/>
    </row>
    <row r="42" spans="1:15" ht="28.5" customHeight="1" x14ac:dyDescent="0.15">
      <c r="A42" s="17" t="s">
        <v>5</v>
      </c>
      <c r="B42" s="157" t="s">
        <v>33</v>
      </c>
      <c r="C42" s="157"/>
      <c r="D42" s="157"/>
      <c r="E42" s="157"/>
      <c r="F42" s="157"/>
      <c r="G42" s="157"/>
      <c r="H42" s="157"/>
      <c r="I42" s="157"/>
      <c r="J42" s="157"/>
      <c r="K42" s="157"/>
      <c r="L42" s="157"/>
      <c r="M42" s="157"/>
      <c r="N42" s="157"/>
    </row>
    <row r="43" spans="1:15" ht="28.5" customHeight="1" x14ac:dyDescent="0.15">
      <c r="A43" s="17" t="s">
        <v>5</v>
      </c>
      <c r="B43" s="157" t="s">
        <v>34</v>
      </c>
      <c r="C43" s="157"/>
      <c r="D43" s="157"/>
      <c r="E43" s="157"/>
      <c r="F43" s="157"/>
      <c r="G43" s="157"/>
      <c r="H43" s="157"/>
      <c r="I43" s="157"/>
      <c r="J43" s="157"/>
      <c r="K43" s="157"/>
      <c r="L43" s="157"/>
      <c r="M43" s="157"/>
      <c r="N43" s="157"/>
    </row>
    <row r="44" spans="1:15" x14ac:dyDescent="0.15">
      <c r="C44" s="6"/>
      <c r="D44" s="44"/>
      <c r="E44" s="6"/>
      <c r="F44" s="6"/>
      <c r="G44" s="24"/>
    </row>
    <row r="45" spans="1:15" x14ac:dyDescent="0.15">
      <c r="B45" s="6"/>
      <c r="C45" s="6"/>
      <c r="D45" s="44"/>
      <c r="E45" s="6"/>
      <c r="F45" s="6"/>
      <c r="G45" s="24"/>
    </row>
    <row r="46" spans="1:15" x14ac:dyDescent="0.15">
      <c r="B46" s="6"/>
      <c r="C46" s="6"/>
      <c r="D46" s="44"/>
      <c r="E46" s="6"/>
      <c r="F46" s="6"/>
      <c r="G46" s="24"/>
    </row>
    <row r="47" spans="1:15" x14ac:dyDescent="0.15">
      <c r="B47" s="6"/>
      <c r="C47" s="6"/>
      <c r="D47" s="44"/>
      <c r="E47" s="6"/>
      <c r="F47" s="6"/>
      <c r="G47" s="24"/>
    </row>
  </sheetData>
  <mergeCells count="112">
    <mergeCell ref="B43:N43"/>
    <mergeCell ref="A39:B40"/>
    <mergeCell ref="C39:L40"/>
    <mergeCell ref="M39:M40"/>
    <mergeCell ref="N39:O40"/>
    <mergeCell ref="B41:N41"/>
    <mergeCell ref="B42:N42"/>
    <mergeCell ref="A35:B35"/>
    <mergeCell ref="E35:F35"/>
    <mergeCell ref="K35:L35"/>
    <mergeCell ref="N35:O35"/>
    <mergeCell ref="A36:B38"/>
    <mergeCell ref="C36:L38"/>
    <mergeCell ref="M36:M38"/>
    <mergeCell ref="N36:O36"/>
    <mergeCell ref="N37:O37"/>
    <mergeCell ref="A33:B33"/>
    <mergeCell ref="E33:F33"/>
    <mergeCell ref="K33:L33"/>
    <mergeCell ref="N33:O33"/>
    <mergeCell ref="A34:B34"/>
    <mergeCell ref="E34:F34"/>
    <mergeCell ref="K34:L34"/>
    <mergeCell ref="N34:O34"/>
    <mergeCell ref="A31:B31"/>
    <mergeCell ref="E31:F31"/>
    <mergeCell ref="K31:L31"/>
    <mergeCell ref="N31:O31"/>
    <mergeCell ref="A32:B32"/>
    <mergeCell ref="G32:H32"/>
    <mergeCell ref="N32:O32"/>
    <mergeCell ref="A29:B29"/>
    <mergeCell ref="E29:F29"/>
    <mergeCell ref="K29:L29"/>
    <mergeCell ref="N29:O29"/>
    <mergeCell ref="A30:B30"/>
    <mergeCell ref="E30:F30"/>
    <mergeCell ref="K30:L30"/>
    <mergeCell ref="N30:O30"/>
    <mergeCell ref="A26:B26"/>
    <mergeCell ref="A27:B27"/>
    <mergeCell ref="C27:L27"/>
    <mergeCell ref="N27:O27"/>
    <mergeCell ref="A28:B28"/>
    <mergeCell ref="C28:H28"/>
    <mergeCell ref="N28:O28"/>
    <mergeCell ref="A22:B24"/>
    <mergeCell ref="C22:L24"/>
    <mergeCell ref="M22:M24"/>
    <mergeCell ref="N22:O22"/>
    <mergeCell ref="N23:O23"/>
    <mergeCell ref="A25:B25"/>
    <mergeCell ref="C25:L25"/>
    <mergeCell ref="N25:O25"/>
    <mergeCell ref="A20:B20"/>
    <mergeCell ref="E20:F20"/>
    <mergeCell ref="K20:L20"/>
    <mergeCell ref="N20:O20"/>
    <mergeCell ref="A21:B21"/>
    <mergeCell ref="E21:F21"/>
    <mergeCell ref="K21:L21"/>
    <mergeCell ref="N21:O21"/>
    <mergeCell ref="A18:B18"/>
    <mergeCell ref="N18:O18"/>
    <mergeCell ref="A19:B19"/>
    <mergeCell ref="E19:F19"/>
    <mergeCell ref="K19:L19"/>
    <mergeCell ref="N19:O19"/>
    <mergeCell ref="A16:B16"/>
    <mergeCell ref="E16:F16"/>
    <mergeCell ref="K16:L16"/>
    <mergeCell ref="N16:O16"/>
    <mergeCell ref="A17:B17"/>
    <mergeCell ref="E17:F17"/>
    <mergeCell ref="K17:L17"/>
    <mergeCell ref="N17:O17"/>
    <mergeCell ref="A14:B14"/>
    <mergeCell ref="N14:O14"/>
    <mergeCell ref="A15:B15"/>
    <mergeCell ref="E15:F15"/>
    <mergeCell ref="K15:L15"/>
    <mergeCell ref="N15:O15"/>
    <mergeCell ref="A12:B12"/>
    <mergeCell ref="K12:L12"/>
    <mergeCell ref="N12:O12"/>
    <mergeCell ref="A13:B13"/>
    <mergeCell ref="K13:L13"/>
    <mergeCell ref="N13:O13"/>
    <mergeCell ref="E12:F12"/>
    <mergeCell ref="E13:F13"/>
    <mergeCell ref="A10:B10"/>
    <mergeCell ref="N10:O10"/>
    <mergeCell ref="A11:B11"/>
    <mergeCell ref="K11:L11"/>
    <mergeCell ref="N11:O11"/>
    <mergeCell ref="A7:B7"/>
    <mergeCell ref="K7:L7"/>
    <mergeCell ref="N7:O7"/>
    <mergeCell ref="A8:B8"/>
    <mergeCell ref="K8:L8"/>
    <mergeCell ref="N8:O8"/>
    <mergeCell ref="E11:F11"/>
    <mergeCell ref="A2:O2"/>
    <mergeCell ref="A4:E4"/>
    <mergeCell ref="A5:B5"/>
    <mergeCell ref="C5:L5"/>
    <mergeCell ref="N5:O5"/>
    <mergeCell ref="A6:B6"/>
    <mergeCell ref="N6:O6"/>
    <mergeCell ref="A9:B9"/>
    <mergeCell ref="K9:L9"/>
    <mergeCell ref="N9:O9"/>
  </mergeCells>
  <phoneticPr fontId="4"/>
  <pageMargins left="0.70866141732283472" right="0.70866141732283472" top="0.74803149606299213" bottom="0.74803149606299213" header="0.31496062992125984" footer="0.31496062992125984"/>
  <pageSetup paperSize="9" orientation="portrait" r:id="rId1"/>
  <headerFooter>
    <oddHeader>&amp;R&amp;"HGP創英ﾌﾟﾚｾﾞﾝｽEB,ｴｸｽﾄﾗﾎﾞｰﾙﾄﾞ"&amp;14別紙１－３</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6"/>
  <sheetViews>
    <sheetView workbookViewId="0">
      <selection activeCell="S12" sqref="S12"/>
    </sheetView>
  </sheetViews>
  <sheetFormatPr defaultRowHeight="13.5" x14ac:dyDescent="0.15"/>
  <cols>
    <col min="1" max="1" width="2.875" customWidth="1"/>
    <col min="2" max="2" width="19.25" customWidth="1"/>
    <col min="3" max="3" width="2.5" customWidth="1"/>
    <col min="4" max="4" width="3.125" style="45" customWidth="1"/>
    <col min="5" max="5" width="4.25" customWidth="1"/>
    <col min="6" max="6" width="3.375" customWidth="1"/>
    <col min="7" max="7" width="4.25" style="1" customWidth="1"/>
    <col min="8" max="8" width="5.25" customWidth="1"/>
    <col min="9" max="9" width="3.25" customWidth="1"/>
    <col min="10" max="10" width="4.75" customWidth="1"/>
    <col min="11" max="11" width="5.125" style="34" customWidth="1"/>
    <col min="12" max="12" width="5.875" style="34" customWidth="1"/>
    <col min="13" max="13" width="3.75" style="34" customWidth="1"/>
    <col min="14" max="15" width="3.75" customWidth="1"/>
    <col min="16" max="17" width="3.875" style="13" customWidth="1"/>
    <col min="18" max="18" width="6" style="13" customWidth="1"/>
  </cols>
  <sheetData>
    <row r="1" spans="1:23" ht="33" customHeight="1" x14ac:dyDescent="0.15"/>
    <row r="2" spans="1:23" ht="18.75" x14ac:dyDescent="0.15">
      <c r="A2" s="95" t="s">
        <v>64</v>
      </c>
      <c r="B2" s="95"/>
      <c r="C2" s="95"/>
      <c r="D2" s="95"/>
      <c r="E2" s="95"/>
      <c r="F2" s="95"/>
      <c r="G2" s="95"/>
      <c r="H2" s="95"/>
      <c r="I2" s="95"/>
      <c r="J2" s="95"/>
      <c r="K2" s="95"/>
      <c r="L2" s="95"/>
      <c r="M2" s="95"/>
      <c r="N2" s="95"/>
      <c r="O2" s="95"/>
      <c r="P2" s="95"/>
      <c r="Q2" s="95"/>
      <c r="R2" s="95"/>
    </row>
    <row r="3" spans="1:23" ht="14.25" thickBot="1" x14ac:dyDescent="0.2">
      <c r="B3" s="2"/>
      <c r="C3" s="2"/>
      <c r="D3" s="39"/>
      <c r="E3" s="2"/>
      <c r="F3" s="2"/>
      <c r="G3" s="21"/>
      <c r="L3" s="89" t="s">
        <v>3</v>
      </c>
      <c r="M3" s="90">
        <v>27</v>
      </c>
      <c r="N3" s="91" t="s">
        <v>2</v>
      </c>
      <c r="O3" s="92">
        <v>5</v>
      </c>
      <c r="P3" s="93" t="s">
        <v>1</v>
      </c>
      <c r="Q3" s="94">
        <v>8</v>
      </c>
      <c r="R3" s="93" t="s">
        <v>0</v>
      </c>
    </row>
    <row r="4" spans="1:23" x14ac:dyDescent="0.15">
      <c r="A4" s="260" t="s">
        <v>54</v>
      </c>
      <c r="B4" s="261"/>
      <c r="C4" s="264" t="s">
        <v>38</v>
      </c>
      <c r="D4" s="264"/>
      <c r="E4" s="2"/>
      <c r="F4" s="2"/>
      <c r="G4" s="21"/>
    </row>
    <row r="5" spans="1:23" ht="14.25" thickBot="1" x14ac:dyDescent="0.2">
      <c r="A5" s="262"/>
      <c r="B5" s="263"/>
      <c r="C5" s="264"/>
      <c r="D5" s="264"/>
      <c r="E5" s="2"/>
      <c r="F5" s="2"/>
      <c r="G5" s="21"/>
    </row>
    <row r="6" spans="1:23" x14ac:dyDescent="0.15">
      <c r="B6" s="2"/>
      <c r="C6" s="2"/>
      <c r="D6" s="39"/>
      <c r="E6" s="2"/>
      <c r="F6" s="2"/>
      <c r="G6" s="21"/>
      <c r="L6" s="265" t="s">
        <v>39</v>
      </c>
      <c r="M6" s="266"/>
      <c r="N6" s="266"/>
      <c r="O6" s="60"/>
      <c r="P6" s="61"/>
      <c r="Q6" s="61"/>
      <c r="R6" s="62"/>
    </row>
    <row r="7" spans="1:23" ht="14.25" x14ac:dyDescent="0.15">
      <c r="B7" s="2"/>
      <c r="C7" s="2"/>
      <c r="D7" s="39"/>
      <c r="E7" s="2"/>
      <c r="F7" s="2"/>
      <c r="G7" s="21"/>
      <c r="L7" s="214" t="s">
        <v>55</v>
      </c>
      <c r="M7" s="215"/>
      <c r="N7" s="215"/>
      <c r="O7" s="215"/>
      <c r="P7" s="215"/>
      <c r="Q7" s="215"/>
      <c r="R7" s="216"/>
    </row>
    <row r="8" spans="1:23" ht="14.25" x14ac:dyDescent="0.15">
      <c r="B8" s="2"/>
      <c r="C8" s="2"/>
      <c r="D8" s="39"/>
      <c r="E8" s="2"/>
      <c r="F8" s="2"/>
      <c r="G8" s="21"/>
      <c r="L8" s="214" t="s">
        <v>56</v>
      </c>
      <c r="M8" s="215"/>
      <c r="N8" s="215"/>
      <c r="O8" s="215"/>
      <c r="P8" s="215"/>
      <c r="Q8" s="215"/>
      <c r="R8" s="269" t="s">
        <v>41</v>
      </c>
    </row>
    <row r="9" spans="1:23" x14ac:dyDescent="0.15">
      <c r="B9" s="2"/>
      <c r="C9" s="2"/>
      <c r="D9" s="39"/>
      <c r="E9" s="2"/>
      <c r="F9" s="2"/>
      <c r="G9" s="21"/>
      <c r="L9" s="274"/>
      <c r="M9" s="275"/>
      <c r="N9" s="275"/>
      <c r="O9" s="275"/>
      <c r="P9" s="275"/>
      <c r="Q9" s="275"/>
      <c r="R9" s="270"/>
    </row>
    <row r="10" spans="1:23" x14ac:dyDescent="0.15">
      <c r="B10" s="2"/>
      <c r="C10" s="2"/>
      <c r="D10" s="39"/>
      <c r="E10" s="2"/>
      <c r="F10" s="2"/>
      <c r="G10" s="21"/>
      <c r="L10" s="63" t="s">
        <v>4</v>
      </c>
      <c r="M10" s="212" t="s">
        <v>57</v>
      </c>
      <c r="N10" s="212"/>
      <c r="O10" s="212"/>
      <c r="P10" s="212"/>
      <c r="Q10" s="212"/>
      <c r="R10" s="213"/>
    </row>
    <row r="11" spans="1:23" ht="14.25" thickBot="1" x14ac:dyDescent="0.2">
      <c r="B11" s="2"/>
      <c r="C11" s="2"/>
      <c r="D11" s="39"/>
      <c r="E11" s="2"/>
      <c r="F11" s="2"/>
      <c r="G11" s="21"/>
      <c r="L11" s="65" t="s">
        <v>40</v>
      </c>
      <c r="M11" s="267" t="s">
        <v>58</v>
      </c>
      <c r="N11" s="267"/>
      <c r="O11" s="267"/>
      <c r="P11" s="267"/>
      <c r="Q11" s="267"/>
      <c r="R11" s="268"/>
    </row>
    <row r="12" spans="1:23" ht="14.25" x14ac:dyDescent="0.15">
      <c r="A12" s="211" t="s">
        <v>44</v>
      </c>
      <c r="B12" s="211"/>
      <c r="C12" s="2"/>
      <c r="D12" s="39"/>
      <c r="E12" s="2"/>
      <c r="F12" s="2"/>
      <c r="G12" s="21"/>
      <c r="L12" s="64"/>
      <c r="M12" s="73"/>
      <c r="N12" s="73"/>
      <c r="O12" s="73"/>
      <c r="P12" s="73"/>
      <c r="Q12" s="73"/>
      <c r="R12" s="73"/>
    </row>
    <row r="13" spans="1:23" ht="14.25" thickBot="1" x14ac:dyDescent="0.2">
      <c r="A13" s="96" t="s">
        <v>7</v>
      </c>
      <c r="B13" s="96"/>
      <c r="C13" s="96"/>
      <c r="D13" s="96"/>
      <c r="E13" s="96"/>
      <c r="F13" s="3"/>
      <c r="G13" s="22"/>
      <c r="Q13" s="13" t="s">
        <v>65</v>
      </c>
    </row>
    <row r="14" spans="1:23" ht="14.25" customHeight="1" thickBot="1" x14ac:dyDescent="0.2">
      <c r="A14" s="97"/>
      <c r="B14" s="98"/>
      <c r="C14" s="99" t="s">
        <v>8</v>
      </c>
      <c r="D14" s="100"/>
      <c r="E14" s="100"/>
      <c r="F14" s="100"/>
      <c r="G14" s="100"/>
      <c r="H14" s="100"/>
      <c r="I14" s="100"/>
      <c r="J14" s="100"/>
      <c r="K14" s="100"/>
      <c r="L14" s="101"/>
      <c r="M14" s="53"/>
      <c r="N14" s="20" t="s">
        <v>9</v>
      </c>
      <c r="O14" s="47"/>
      <c r="P14" s="102" t="s">
        <v>10</v>
      </c>
      <c r="Q14" s="209"/>
      <c r="R14" s="103"/>
      <c r="W14" s="59"/>
    </row>
    <row r="15" spans="1:23" x14ac:dyDescent="0.15">
      <c r="A15" s="104" t="s">
        <v>11</v>
      </c>
      <c r="B15" s="105"/>
      <c r="C15" s="50"/>
      <c r="D15" s="40"/>
      <c r="E15" s="9"/>
      <c r="F15" s="9"/>
      <c r="G15" s="46"/>
      <c r="H15" s="10"/>
      <c r="I15" s="10"/>
      <c r="J15" s="10"/>
      <c r="K15" s="33"/>
      <c r="L15" s="33"/>
      <c r="M15" s="218">
        <f>業務別見積明細書!M6</f>
        <v>13</v>
      </c>
      <c r="N15" s="219"/>
      <c r="O15" s="220"/>
      <c r="P15" s="210">
        <f>業務別見積明細書!N6</f>
        <v>110000</v>
      </c>
      <c r="Q15" s="210"/>
      <c r="R15" s="107"/>
    </row>
    <row r="16" spans="1:23" x14ac:dyDescent="0.15">
      <c r="A16" s="114" t="s">
        <v>24</v>
      </c>
      <c r="B16" s="115"/>
      <c r="C16" s="48"/>
      <c r="D16" s="41">
        <f>業務別見積明細書!D7</f>
        <v>2</v>
      </c>
      <c r="E16" s="52" t="s">
        <v>0</v>
      </c>
      <c r="F16" s="52"/>
      <c r="G16" s="16">
        <f>業務別見積明細書!G7</f>
        <v>3</v>
      </c>
      <c r="H16" s="7" t="s">
        <v>27</v>
      </c>
      <c r="I16" s="7"/>
      <c r="J16" s="8" t="s">
        <v>28</v>
      </c>
      <c r="K16" s="116">
        <f>業務別見積明細書!K7</f>
        <v>10000</v>
      </c>
      <c r="L16" s="116"/>
      <c r="M16" s="221">
        <f>業務別見積明細書!M7</f>
        <v>3</v>
      </c>
      <c r="N16" s="222"/>
      <c r="O16" s="223"/>
      <c r="P16" s="217">
        <f>業務別見積明細書!N7</f>
        <v>30000</v>
      </c>
      <c r="Q16" s="217"/>
      <c r="R16" s="113"/>
    </row>
    <row r="17" spans="1:18" x14ac:dyDescent="0.15">
      <c r="A17" s="114" t="s">
        <v>25</v>
      </c>
      <c r="B17" s="115"/>
      <c r="C17" s="48"/>
      <c r="D17" s="41">
        <f>業務別見積明細書!D8</f>
        <v>3</v>
      </c>
      <c r="E17" s="52" t="s">
        <v>0</v>
      </c>
      <c r="F17" s="52"/>
      <c r="G17" s="16">
        <f>業務別見積明細書!G8</f>
        <v>10</v>
      </c>
      <c r="H17" s="7" t="s">
        <v>27</v>
      </c>
      <c r="I17" s="7"/>
      <c r="J17" s="8" t="s">
        <v>28</v>
      </c>
      <c r="K17" s="116">
        <f>業務別見積明細書!K8</f>
        <v>8000</v>
      </c>
      <c r="L17" s="116"/>
      <c r="M17" s="221">
        <f>業務別見積明細書!M8</f>
        <v>10</v>
      </c>
      <c r="N17" s="222"/>
      <c r="O17" s="223"/>
      <c r="P17" s="217">
        <f>業務別見積明細書!N8</f>
        <v>80000</v>
      </c>
      <c r="Q17" s="217"/>
      <c r="R17" s="113"/>
    </row>
    <row r="18" spans="1:18" ht="14.25" thickBot="1" x14ac:dyDescent="0.2">
      <c r="A18" s="108" t="s">
        <v>26</v>
      </c>
      <c r="B18" s="109"/>
      <c r="C18" s="48"/>
      <c r="D18" s="41">
        <f>業務別見積明細書!D9</f>
        <v>0</v>
      </c>
      <c r="E18" s="52" t="s">
        <v>0</v>
      </c>
      <c r="F18" s="52"/>
      <c r="G18" s="16">
        <f>業務別見積明細書!G9</f>
        <v>0</v>
      </c>
      <c r="H18" s="7" t="s">
        <v>27</v>
      </c>
      <c r="I18" s="7"/>
      <c r="J18" s="8" t="s">
        <v>28</v>
      </c>
      <c r="K18" s="116">
        <f>業務別見積明細書!K9</f>
        <v>8000</v>
      </c>
      <c r="L18" s="116"/>
      <c r="M18" s="271">
        <f>業務別見積明細書!M9</f>
        <v>0</v>
      </c>
      <c r="N18" s="272"/>
      <c r="O18" s="273"/>
      <c r="P18" s="217">
        <f>業務別見積明細書!N9</f>
        <v>0</v>
      </c>
      <c r="Q18" s="217"/>
      <c r="R18" s="113"/>
    </row>
    <row r="19" spans="1:18" x14ac:dyDescent="0.15">
      <c r="A19" s="104" t="s">
        <v>12</v>
      </c>
      <c r="B19" s="105"/>
      <c r="C19" s="50"/>
      <c r="D19" s="40"/>
      <c r="E19" s="9"/>
      <c r="F19" s="9"/>
      <c r="G19" s="46"/>
      <c r="H19" s="10"/>
      <c r="I19" s="10"/>
      <c r="J19" s="10"/>
      <c r="K19" s="33"/>
      <c r="L19" s="14"/>
      <c r="M19" s="232">
        <f>業務別見積明細書!M10</f>
        <v>39</v>
      </c>
      <c r="N19" s="233"/>
      <c r="O19" s="234"/>
      <c r="P19" s="106">
        <f>業務別見積明細書!N10</f>
        <v>328000</v>
      </c>
      <c r="Q19" s="210"/>
      <c r="R19" s="107"/>
    </row>
    <row r="20" spans="1:18" x14ac:dyDescent="0.15">
      <c r="A20" s="114" t="s">
        <v>24</v>
      </c>
      <c r="B20" s="115"/>
      <c r="C20" s="48"/>
      <c r="D20" s="41">
        <f>業務別見積明細書!D11</f>
        <v>8</v>
      </c>
      <c r="E20" s="118" t="s">
        <v>27</v>
      </c>
      <c r="F20" s="118"/>
      <c r="G20" s="16"/>
      <c r="H20" s="15"/>
      <c r="I20" s="15"/>
      <c r="J20" s="8" t="s">
        <v>28</v>
      </c>
      <c r="K20" s="116">
        <f>業務別見積明細書!K11</f>
        <v>10000</v>
      </c>
      <c r="L20" s="117"/>
      <c r="M20" s="221">
        <f>業務別見積明細書!M11</f>
        <v>8</v>
      </c>
      <c r="N20" s="222"/>
      <c r="O20" s="223"/>
      <c r="P20" s="112">
        <f>業務別見積明細書!N11</f>
        <v>80000</v>
      </c>
      <c r="Q20" s="217"/>
      <c r="R20" s="113"/>
    </row>
    <row r="21" spans="1:18" x14ac:dyDescent="0.15">
      <c r="A21" s="114" t="s">
        <v>25</v>
      </c>
      <c r="B21" s="115"/>
      <c r="C21" s="48"/>
      <c r="D21" s="41">
        <f>業務別見積明細書!D12</f>
        <v>25</v>
      </c>
      <c r="E21" s="118" t="s">
        <v>27</v>
      </c>
      <c r="F21" s="118"/>
      <c r="G21" s="16"/>
      <c r="H21" s="15"/>
      <c r="I21" s="15"/>
      <c r="J21" s="8" t="s">
        <v>28</v>
      </c>
      <c r="K21" s="116">
        <f>業務別見積明細書!K12</f>
        <v>8000</v>
      </c>
      <c r="L21" s="117"/>
      <c r="M21" s="221">
        <f>業務別見積明細書!M12</f>
        <v>25</v>
      </c>
      <c r="N21" s="222"/>
      <c r="O21" s="223"/>
      <c r="P21" s="112">
        <f>業務別見積明細書!N12</f>
        <v>200000</v>
      </c>
      <c r="Q21" s="217"/>
      <c r="R21" s="113"/>
    </row>
    <row r="22" spans="1:18" ht="14.25" thickBot="1" x14ac:dyDescent="0.2">
      <c r="A22" s="108" t="s">
        <v>26</v>
      </c>
      <c r="B22" s="109"/>
      <c r="C22" s="48"/>
      <c r="D22" s="41">
        <f>業務別見積明細書!D13</f>
        <v>6</v>
      </c>
      <c r="E22" s="120" t="s">
        <v>27</v>
      </c>
      <c r="F22" s="120"/>
      <c r="G22" s="16"/>
      <c r="H22" s="15"/>
      <c r="I22" s="15"/>
      <c r="J22" s="8" t="s">
        <v>28</v>
      </c>
      <c r="K22" s="116">
        <f>業務別見積明細書!K13</f>
        <v>8000</v>
      </c>
      <c r="L22" s="117"/>
      <c r="M22" s="221">
        <f>業務別見積明細書!M13</f>
        <v>6</v>
      </c>
      <c r="N22" s="222"/>
      <c r="O22" s="223"/>
      <c r="P22" s="112">
        <f>業務別見積明細書!N13</f>
        <v>48000</v>
      </c>
      <c r="Q22" s="217"/>
      <c r="R22" s="113"/>
    </row>
    <row r="23" spans="1:18" x14ac:dyDescent="0.15">
      <c r="A23" s="104" t="s">
        <v>13</v>
      </c>
      <c r="B23" s="105"/>
      <c r="C23" s="50"/>
      <c r="D23" s="40"/>
      <c r="E23" s="9"/>
      <c r="F23" s="9"/>
      <c r="G23" s="46"/>
      <c r="H23" s="10"/>
      <c r="I23" s="10"/>
      <c r="J23" s="10"/>
      <c r="K23" s="33"/>
      <c r="L23" s="14"/>
      <c r="M23" s="218">
        <f>業務別見積明細書!M14</f>
        <v>6</v>
      </c>
      <c r="N23" s="219"/>
      <c r="O23" s="220"/>
      <c r="P23" s="106">
        <f>業務別見積明細書!N14</f>
        <v>54000</v>
      </c>
      <c r="Q23" s="210"/>
      <c r="R23" s="107"/>
    </row>
    <row r="24" spans="1:18" x14ac:dyDescent="0.15">
      <c r="A24" s="114" t="s">
        <v>24</v>
      </c>
      <c r="B24" s="115"/>
      <c r="C24" s="48"/>
      <c r="D24" s="41">
        <f>業務別見積明細書!D15</f>
        <v>3</v>
      </c>
      <c r="E24" s="119" t="s">
        <v>29</v>
      </c>
      <c r="F24" s="119"/>
      <c r="G24" s="16">
        <f>業務別見積明細書!G15</f>
        <v>1</v>
      </c>
      <c r="H24" s="7" t="s">
        <v>27</v>
      </c>
      <c r="I24" s="7"/>
      <c r="J24" s="8" t="s">
        <v>28</v>
      </c>
      <c r="K24" s="116">
        <f>業務別見積明細書!K15</f>
        <v>10000</v>
      </c>
      <c r="L24" s="117"/>
      <c r="M24" s="221">
        <f>業務別見積明細書!M15</f>
        <v>3</v>
      </c>
      <c r="N24" s="222"/>
      <c r="O24" s="223"/>
      <c r="P24" s="112">
        <f>業務別見積明細書!N15</f>
        <v>30000</v>
      </c>
      <c r="Q24" s="217"/>
      <c r="R24" s="113"/>
    </row>
    <row r="25" spans="1:18" x14ac:dyDescent="0.15">
      <c r="A25" s="114" t="s">
        <v>25</v>
      </c>
      <c r="B25" s="115"/>
      <c r="C25" s="48"/>
      <c r="D25" s="41">
        <f>業務別見積明細書!D16</f>
        <v>3</v>
      </c>
      <c r="E25" s="119" t="s">
        <v>29</v>
      </c>
      <c r="F25" s="119"/>
      <c r="G25" s="16">
        <f>業務別見積明細書!G16</f>
        <v>1</v>
      </c>
      <c r="H25" s="7" t="s">
        <v>27</v>
      </c>
      <c r="I25" s="7"/>
      <c r="J25" s="8" t="s">
        <v>28</v>
      </c>
      <c r="K25" s="116">
        <f>業務別見積明細書!K16</f>
        <v>8000</v>
      </c>
      <c r="L25" s="117"/>
      <c r="M25" s="221">
        <f>業務別見積明細書!M16</f>
        <v>3</v>
      </c>
      <c r="N25" s="222"/>
      <c r="O25" s="223"/>
      <c r="P25" s="112">
        <f>業務別見積明細書!N16</f>
        <v>24000</v>
      </c>
      <c r="Q25" s="217"/>
      <c r="R25" s="113"/>
    </row>
    <row r="26" spans="1:18" ht="14.25" thickBot="1" x14ac:dyDescent="0.2">
      <c r="A26" s="108" t="s">
        <v>26</v>
      </c>
      <c r="B26" s="109"/>
      <c r="C26" s="49"/>
      <c r="D26" s="41">
        <f>業務別見積明細書!D17</f>
        <v>0</v>
      </c>
      <c r="E26" s="121" t="s">
        <v>29</v>
      </c>
      <c r="F26" s="121"/>
      <c r="G26" s="16">
        <f>業務別見積明細書!G17</f>
        <v>0</v>
      </c>
      <c r="H26" s="11" t="s">
        <v>27</v>
      </c>
      <c r="I26" s="11"/>
      <c r="J26" s="12" t="s">
        <v>28</v>
      </c>
      <c r="K26" s="116">
        <f>業務別見積明細書!K17</f>
        <v>8000</v>
      </c>
      <c r="L26" s="117"/>
      <c r="M26" s="221">
        <f>業務別見積明細書!M17</f>
        <v>0</v>
      </c>
      <c r="N26" s="222"/>
      <c r="O26" s="223"/>
      <c r="P26" s="112">
        <f>業務別見積明細書!N17</f>
        <v>0</v>
      </c>
      <c r="Q26" s="217"/>
      <c r="R26" s="113"/>
    </row>
    <row r="27" spans="1:18" x14ac:dyDescent="0.15">
      <c r="A27" s="104" t="s">
        <v>14</v>
      </c>
      <c r="B27" s="105"/>
      <c r="C27" s="50"/>
      <c r="D27" s="40"/>
      <c r="E27" s="9"/>
      <c r="F27" s="9"/>
      <c r="G27" s="46"/>
      <c r="H27" s="10"/>
      <c r="I27" s="10"/>
      <c r="J27" s="10"/>
      <c r="K27" s="33"/>
      <c r="L27" s="14"/>
      <c r="M27" s="218">
        <f>業務別見積明細書!M18</f>
        <v>12</v>
      </c>
      <c r="N27" s="219"/>
      <c r="O27" s="220"/>
      <c r="P27" s="106">
        <f>業務別見積明細書!N18</f>
        <v>108000</v>
      </c>
      <c r="Q27" s="210"/>
      <c r="R27" s="107"/>
    </row>
    <row r="28" spans="1:18" x14ac:dyDescent="0.15">
      <c r="A28" s="114" t="s">
        <v>24</v>
      </c>
      <c r="B28" s="115"/>
      <c r="C28" s="48"/>
      <c r="D28" s="41">
        <f>業務別見積明細書!D19</f>
        <v>3</v>
      </c>
      <c r="E28" s="119" t="s">
        <v>29</v>
      </c>
      <c r="F28" s="119"/>
      <c r="G28" s="16">
        <f>業務別見積明細書!G19</f>
        <v>2</v>
      </c>
      <c r="H28" s="7" t="s">
        <v>27</v>
      </c>
      <c r="I28" s="7"/>
      <c r="J28" s="8" t="s">
        <v>28</v>
      </c>
      <c r="K28" s="116">
        <f>業務別見積明細書!K19</f>
        <v>10000</v>
      </c>
      <c r="L28" s="117"/>
      <c r="M28" s="221">
        <f>業務別見積明細書!M19</f>
        <v>6</v>
      </c>
      <c r="N28" s="222"/>
      <c r="O28" s="223"/>
      <c r="P28" s="112">
        <f>業務別見積明細書!N19</f>
        <v>60000</v>
      </c>
      <c r="Q28" s="217"/>
      <c r="R28" s="113"/>
    </row>
    <row r="29" spans="1:18" x14ac:dyDescent="0.15">
      <c r="A29" s="114" t="s">
        <v>25</v>
      </c>
      <c r="B29" s="115"/>
      <c r="C29" s="48"/>
      <c r="D29" s="41">
        <f>業務別見積明細書!D20</f>
        <v>3</v>
      </c>
      <c r="E29" s="119" t="s">
        <v>29</v>
      </c>
      <c r="F29" s="119"/>
      <c r="G29" s="16">
        <f>業務別見積明細書!G20</f>
        <v>2</v>
      </c>
      <c r="H29" s="7" t="s">
        <v>27</v>
      </c>
      <c r="I29" s="7"/>
      <c r="J29" s="8" t="s">
        <v>28</v>
      </c>
      <c r="K29" s="116">
        <f>業務別見積明細書!K20</f>
        <v>8000</v>
      </c>
      <c r="L29" s="117"/>
      <c r="M29" s="221">
        <f>業務別見積明細書!M20</f>
        <v>6</v>
      </c>
      <c r="N29" s="222"/>
      <c r="O29" s="223"/>
      <c r="P29" s="112">
        <f>業務別見積明細書!N20</f>
        <v>48000</v>
      </c>
      <c r="Q29" s="217"/>
      <c r="R29" s="113"/>
    </row>
    <row r="30" spans="1:18" ht="14.25" thickBot="1" x14ac:dyDescent="0.2">
      <c r="A30" s="108" t="s">
        <v>26</v>
      </c>
      <c r="B30" s="109"/>
      <c r="C30" s="48"/>
      <c r="D30" s="41">
        <f>業務別見積明細書!D21</f>
        <v>0</v>
      </c>
      <c r="E30" s="121" t="s">
        <v>29</v>
      </c>
      <c r="F30" s="121"/>
      <c r="G30" s="16">
        <f>業務別見積明細書!G21</f>
        <v>0</v>
      </c>
      <c r="H30" s="7" t="s">
        <v>27</v>
      </c>
      <c r="I30" s="7"/>
      <c r="J30" s="8" t="s">
        <v>28</v>
      </c>
      <c r="K30" s="116">
        <f>業務別見積明細書!K21</f>
        <v>8000</v>
      </c>
      <c r="L30" s="117"/>
      <c r="M30" s="221">
        <f>業務別見積明細書!M21</f>
        <v>0</v>
      </c>
      <c r="N30" s="222"/>
      <c r="O30" s="223"/>
      <c r="P30" s="112">
        <f>業務別見積明細書!N21</f>
        <v>0</v>
      </c>
      <c r="Q30" s="217"/>
      <c r="R30" s="113"/>
    </row>
    <row r="31" spans="1:18" x14ac:dyDescent="0.15">
      <c r="A31" s="104" t="s">
        <v>15</v>
      </c>
      <c r="B31" s="105"/>
      <c r="C31" s="126"/>
      <c r="D31" s="127"/>
      <c r="E31" s="127"/>
      <c r="F31" s="127"/>
      <c r="G31" s="127"/>
      <c r="H31" s="127"/>
      <c r="I31" s="127"/>
      <c r="J31" s="127"/>
      <c r="K31" s="127"/>
      <c r="L31" s="128"/>
      <c r="M31" s="218">
        <f>業務別見積明細書!M22</f>
        <v>70</v>
      </c>
      <c r="N31" s="219"/>
      <c r="O31" s="220"/>
      <c r="P31" s="106">
        <f>業務別見積明細書!N22</f>
        <v>600000</v>
      </c>
      <c r="Q31" s="210"/>
      <c r="R31" s="107"/>
    </row>
    <row r="32" spans="1:18" x14ac:dyDescent="0.15">
      <c r="A32" s="122"/>
      <c r="B32" s="123"/>
      <c r="C32" s="129"/>
      <c r="D32" s="130"/>
      <c r="E32" s="130"/>
      <c r="F32" s="130"/>
      <c r="G32" s="130"/>
      <c r="H32" s="130"/>
      <c r="I32" s="130"/>
      <c r="J32" s="130"/>
      <c r="K32" s="130"/>
      <c r="L32" s="131"/>
      <c r="M32" s="232"/>
      <c r="N32" s="233"/>
      <c r="O32" s="234"/>
      <c r="P32" s="138" t="s">
        <v>30</v>
      </c>
      <c r="Q32" s="228"/>
      <c r="R32" s="139"/>
    </row>
    <row r="33" spans="1:21" ht="14.25" thickBot="1" x14ac:dyDescent="0.2">
      <c r="A33" s="124"/>
      <c r="B33" s="125"/>
      <c r="C33" s="132"/>
      <c r="D33" s="133"/>
      <c r="E33" s="133"/>
      <c r="F33" s="133"/>
      <c r="G33" s="133"/>
      <c r="H33" s="133"/>
      <c r="I33" s="133"/>
      <c r="J33" s="133"/>
      <c r="K33" s="133"/>
      <c r="L33" s="134"/>
      <c r="M33" s="235"/>
      <c r="N33" s="236"/>
      <c r="O33" s="237"/>
      <c r="P33" s="258">
        <f>業務別見積明細書!N24</f>
        <v>44444</v>
      </c>
      <c r="Q33" s="259"/>
      <c r="R33" s="58" t="s">
        <v>31</v>
      </c>
    </row>
    <row r="34" spans="1:21" ht="32.25" customHeight="1" thickBot="1" x14ac:dyDescent="0.2">
      <c r="A34" s="229" t="s">
        <v>42</v>
      </c>
      <c r="B34" s="230"/>
      <c r="C34" s="142" t="s">
        <v>17</v>
      </c>
      <c r="D34" s="143"/>
      <c r="E34" s="143"/>
      <c r="F34" s="143"/>
      <c r="G34" s="143"/>
      <c r="H34" s="143"/>
      <c r="I34" s="143"/>
      <c r="J34" s="143"/>
      <c r="K34" s="143"/>
      <c r="L34" s="144"/>
      <c r="M34" s="238"/>
      <c r="N34" s="239"/>
      <c r="O34" s="240"/>
      <c r="P34" s="145">
        <f>業務別見積明細書!N25</f>
        <v>400000</v>
      </c>
      <c r="Q34" s="231"/>
      <c r="R34" s="146"/>
    </row>
    <row r="35" spans="1:21" ht="14.25" thickBot="1" x14ac:dyDescent="0.2">
      <c r="A35" s="147" t="s">
        <v>18</v>
      </c>
      <c r="B35" s="147"/>
      <c r="C35" s="5"/>
      <c r="D35" s="43"/>
      <c r="E35" s="5"/>
      <c r="F35" s="5"/>
      <c r="G35" s="23"/>
      <c r="N35" s="29"/>
      <c r="O35" s="29"/>
      <c r="P35" s="30"/>
      <c r="Q35" s="30"/>
      <c r="R35" s="30"/>
    </row>
    <row r="36" spans="1:21" ht="14.25" thickBot="1" x14ac:dyDescent="0.2">
      <c r="A36" s="97"/>
      <c r="B36" s="98"/>
      <c r="C36" s="148" t="s">
        <v>19</v>
      </c>
      <c r="D36" s="149"/>
      <c r="E36" s="149"/>
      <c r="F36" s="149"/>
      <c r="G36" s="149"/>
      <c r="H36" s="149"/>
      <c r="I36" s="149"/>
      <c r="J36" s="149"/>
      <c r="K36" s="149"/>
      <c r="L36" s="150"/>
      <c r="M36" s="54"/>
      <c r="N36" s="31" t="s">
        <v>9</v>
      </c>
      <c r="O36" s="57"/>
      <c r="P36" s="151" t="s">
        <v>10</v>
      </c>
      <c r="Q36" s="224"/>
      <c r="R36" s="152"/>
    </row>
    <row r="37" spans="1:21" x14ac:dyDescent="0.15">
      <c r="A37" s="153" t="s">
        <v>20</v>
      </c>
      <c r="B37" s="154"/>
      <c r="C37" s="155" t="s">
        <v>21</v>
      </c>
      <c r="D37" s="156"/>
      <c r="E37" s="156"/>
      <c r="F37" s="156"/>
      <c r="G37" s="156"/>
      <c r="H37" s="156"/>
      <c r="I37" s="51"/>
      <c r="J37" s="18"/>
      <c r="K37" s="35"/>
      <c r="L37" s="36"/>
      <c r="M37" s="225">
        <f>業務別見積明細書!M28</f>
        <v>24</v>
      </c>
      <c r="N37" s="226"/>
      <c r="O37" s="227"/>
      <c r="P37" s="106">
        <f>業務別見積明細書!N28</f>
        <v>216000</v>
      </c>
      <c r="Q37" s="210"/>
      <c r="R37" s="107"/>
      <c r="U37" s="4"/>
    </row>
    <row r="38" spans="1:21" x14ac:dyDescent="0.15">
      <c r="A38" s="114" t="s">
        <v>24</v>
      </c>
      <c r="B38" s="115"/>
      <c r="C38" s="48"/>
      <c r="D38" s="41">
        <f>業務別見積明細書!D29</f>
        <v>12</v>
      </c>
      <c r="E38" s="119" t="s">
        <v>29</v>
      </c>
      <c r="F38" s="119"/>
      <c r="G38" s="16">
        <f>業務別見積明細書!G29</f>
        <v>1</v>
      </c>
      <c r="H38" s="7" t="s">
        <v>27</v>
      </c>
      <c r="I38" s="7"/>
      <c r="J38" s="8" t="s">
        <v>28</v>
      </c>
      <c r="K38" s="116">
        <f>業務別見積明細書!K29</f>
        <v>10000</v>
      </c>
      <c r="L38" s="117"/>
      <c r="M38" s="221">
        <f>業務別見積明細書!M29</f>
        <v>12</v>
      </c>
      <c r="N38" s="222"/>
      <c r="O38" s="223"/>
      <c r="P38" s="112">
        <f>業務別見積明細書!N29</f>
        <v>120000</v>
      </c>
      <c r="Q38" s="217"/>
      <c r="R38" s="113"/>
    </row>
    <row r="39" spans="1:21" x14ac:dyDescent="0.15">
      <c r="A39" s="114" t="s">
        <v>25</v>
      </c>
      <c r="B39" s="115"/>
      <c r="C39" s="48"/>
      <c r="D39" s="41">
        <f>業務別見積明細書!D30</f>
        <v>12</v>
      </c>
      <c r="E39" s="119" t="s">
        <v>29</v>
      </c>
      <c r="F39" s="119"/>
      <c r="G39" s="16">
        <f>業務別見積明細書!G30</f>
        <v>1</v>
      </c>
      <c r="H39" s="7" t="s">
        <v>27</v>
      </c>
      <c r="I39" s="7"/>
      <c r="J39" s="8" t="s">
        <v>28</v>
      </c>
      <c r="K39" s="116">
        <f>業務別見積明細書!K30</f>
        <v>8000</v>
      </c>
      <c r="L39" s="117"/>
      <c r="M39" s="221">
        <f>業務別見積明細書!M30</f>
        <v>12</v>
      </c>
      <c r="N39" s="222"/>
      <c r="O39" s="223"/>
      <c r="P39" s="112">
        <f>業務別見積明細書!N30</f>
        <v>96000</v>
      </c>
      <c r="Q39" s="217"/>
      <c r="R39" s="113"/>
    </row>
    <row r="40" spans="1:21" ht="14.25" thickBot="1" x14ac:dyDescent="0.2">
      <c r="A40" s="108" t="s">
        <v>26</v>
      </c>
      <c r="B40" s="109"/>
      <c r="C40" s="75"/>
      <c r="D40" s="41">
        <f>業務別見積明細書!D31</f>
        <v>0</v>
      </c>
      <c r="E40" s="119" t="s">
        <v>29</v>
      </c>
      <c r="F40" s="119"/>
      <c r="G40" s="16">
        <f>業務別見積明細書!G31</f>
        <v>0</v>
      </c>
      <c r="H40" s="7" t="s">
        <v>27</v>
      </c>
      <c r="I40" s="7"/>
      <c r="J40" s="8" t="s">
        <v>28</v>
      </c>
      <c r="K40" s="116">
        <f>業務別見積明細書!K31</f>
        <v>8000</v>
      </c>
      <c r="L40" s="117"/>
      <c r="M40" s="221">
        <f>業務別見積明細書!M31</f>
        <v>0</v>
      </c>
      <c r="N40" s="222"/>
      <c r="O40" s="223"/>
      <c r="P40" s="112">
        <f>業務別見積明細書!N31</f>
        <v>0</v>
      </c>
      <c r="Q40" s="217"/>
      <c r="R40" s="113"/>
    </row>
    <row r="41" spans="1:21" x14ac:dyDescent="0.15">
      <c r="A41" s="153" t="s">
        <v>22</v>
      </c>
      <c r="B41" s="154"/>
      <c r="C41" s="82" t="s">
        <v>2</v>
      </c>
      <c r="D41" s="40">
        <f>業務別見積明細書!D32</f>
        <v>4</v>
      </c>
      <c r="E41" s="83" t="s">
        <v>36</v>
      </c>
      <c r="F41" s="83">
        <f>業務別見積明細書!F32</f>
        <v>3</v>
      </c>
      <c r="G41" s="127" t="s">
        <v>37</v>
      </c>
      <c r="H41" s="127"/>
      <c r="I41" s="83">
        <f>業務別見積明細書!I32</f>
        <v>3</v>
      </c>
      <c r="J41" s="83" t="s">
        <v>2</v>
      </c>
      <c r="K41" s="84"/>
      <c r="L41" s="85"/>
      <c r="M41" s="226">
        <f>業務別見積明細書!M32</f>
        <v>15</v>
      </c>
      <c r="N41" s="226"/>
      <c r="O41" s="227"/>
      <c r="P41" s="106">
        <f>業務別見積明細書!N32</f>
        <v>144000</v>
      </c>
      <c r="Q41" s="210"/>
      <c r="R41" s="107"/>
    </row>
    <row r="42" spans="1:21" x14ac:dyDescent="0.15">
      <c r="A42" s="114" t="s">
        <v>24</v>
      </c>
      <c r="B42" s="115"/>
      <c r="C42" s="75"/>
      <c r="D42" s="41">
        <f>業務別見積明細書!D33</f>
        <v>12</v>
      </c>
      <c r="E42" s="119" t="s">
        <v>29</v>
      </c>
      <c r="F42" s="119"/>
      <c r="G42" s="16">
        <f>業務別見積明細書!G33</f>
        <v>1</v>
      </c>
      <c r="H42" s="7" t="s">
        <v>27</v>
      </c>
      <c r="I42" s="7"/>
      <c r="J42" s="8" t="s">
        <v>28</v>
      </c>
      <c r="K42" s="116">
        <f>業務別見積明細書!K33</f>
        <v>10000</v>
      </c>
      <c r="L42" s="117"/>
      <c r="M42" s="222">
        <f>業務別見積明細書!M33</f>
        <v>12</v>
      </c>
      <c r="N42" s="222"/>
      <c r="O42" s="223"/>
      <c r="P42" s="112">
        <f>業務別見積明細書!N33</f>
        <v>120000</v>
      </c>
      <c r="Q42" s="217"/>
      <c r="R42" s="113"/>
    </row>
    <row r="43" spans="1:21" x14ac:dyDescent="0.15">
      <c r="A43" s="114" t="s">
        <v>25</v>
      </c>
      <c r="B43" s="115"/>
      <c r="C43" s="75"/>
      <c r="D43" s="41">
        <f>業務別見積明細書!D34</f>
        <v>3</v>
      </c>
      <c r="E43" s="119" t="s">
        <v>29</v>
      </c>
      <c r="F43" s="119"/>
      <c r="G43" s="16">
        <f>業務別見積明細書!G34</f>
        <v>1</v>
      </c>
      <c r="H43" s="7" t="s">
        <v>27</v>
      </c>
      <c r="I43" s="7"/>
      <c r="J43" s="8" t="s">
        <v>28</v>
      </c>
      <c r="K43" s="116">
        <f>業務別見積明細書!K34</f>
        <v>8000</v>
      </c>
      <c r="L43" s="117"/>
      <c r="M43" s="222">
        <f>業務別見積明細書!M34</f>
        <v>3</v>
      </c>
      <c r="N43" s="222"/>
      <c r="O43" s="223"/>
      <c r="P43" s="112">
        <f>業務別見積明細書!N34</f>
        <v>24000</v>
      </c>
      <c r="Q43" s="217"/>
      <c r="R43" s="113"/>
    </row>
    <row r="44" spans="1:21" ht="14.25" thickBot="1" x14ac:dyDescent="0.2">
      <c r="A44" s="108" t="s">
        <v>26</v>
      </c>
      <c r="B44" s="109"/>
      <c r="C44" s="74"/>
      <c r="D44" s="42">
        <f>業務別見積明細書!D35</f>
        <v>0</v>
      </c>
      <c r="E44" s="121" t="s">
        <v>29</v>
      </c>
      <c r="F44" s="121"/>
      <c r="G44" s="19">
        <f>業務別見積明細書!G35</f>
        <v>0</v>
      </c>
      <c r="H44" s="11" t="s">
        <v>27</v>
      </c>
      <c r="I44" s="11"/>
      <c r="J44" s="12" t="s">
        <v>28</v>
      </c>
      <c r="K44" s="247">
        <f>業務別見積明細書!K35</f>
        <v>8000</v>
      </c>
      <c r="L44" s="248"/>
      <c r="M44" s="222">
        <f>業務別見積明細書!M35</f>
        <v>0</v>
      </c>
      <c r="N44" s="222"/>
      <c r="O44" s="223"/>
      <c r="P44" s="112">
        <f>業務別見積明細書!N35</f>
        <v>0</v>
      </c>
      <c r="Q44" s="217"/>
      <c r="R44" s="113"/>
    </row>
    <row r="45" spans="1:21" x14ac:dyDescent="0.15">
      <c r="A45" s="104" t="s">
        <v>15</v>
      </c>
      <c r="B45" s="105"/>
      <c r="C45" s="129"/>
      <c r="D45" s="130"/>
      <c r="E45" s="130"/>
      <c r="F45" s="130"/>
      <c r="G45" s="130"/>
      <c r="H45" s="130"/>
      <c r="I45" s="130"/>
      <c r="J45" s="130"/>
      <c r="K45" s="130"/>
      <c r="L45" s="131"/>
      <c r="M45" s="249">
        <f>業務別見積明細書!M36</f>
        <v>39</v>
      </c>
      <c r="N45" s="250"/>
      <c r="O45" s="251"/>
      <c r="P45" s="106">
        <f>業務別見積明細書!N36</f>
        <v>360000</v>
      </c>
      <c r="Q45" s="210"/>
      <c r="R45" s="107"/>
    </row>
    <row r="46" spans="1:21" x14ac:dyDescent="0.15">
      <c r="A46" s="122"/>
      <c r="B46" s="123"/>
      <c r="C46" s="129"/>
      <c r="D46" s="130"/>
      <c r="E46" s="130"/>
      <c r="F46" s="130"/>
      <c r="G46" s="130"/>
      <c r="H46" s="130"/>
      <c r="I46" s="130"/>
      <c r="J46" s="130"/>
      <c r="K46" s="130"/>
      <c r="L46" s="131"/>
      <c r="M46" s="252"/>
      <c r="N46" s="253"/>
      <c r="O46" s="254"/>
      <c r="P46" s="138" t="s">
        <v>30</v>
      </c>
      <c r="Q46" s="228"/>
      <c r="R46" s="139"/>
    </row>
    <row r="47" spans="1:21" ht="14.25" thickBot="1" x14ac:dyDescent="0.2">
      <c r="A47" s="124"/>
      <c r="B47" s="125"/>
      <c r="C47" s="132"/>
      <c r="D47" s="133"/>
      <c r="E47" s="133"/>
      <c r="F47" s="133"/>
      <c r="G47" s="133"/>
      <c r="H47" s="133"/>
      <c r="I47" s="133"/>
      <c r="J47" s="133"/>
      <c r="K47" s="133"/>
      <c r="L47" s="134"/>
      <c r="M47" s="255"/>
      <c r="N47" s="256"/>
      <c r="O47" s="257"/>
      <c r="P47" s="258">
        <f>業務別見積明細書!N38</f>
        <v>26666</v>
      </c>
      <c r="Q47" s="259"/>
      <c r="R47" s="58" t="s">
        <v>31</v>
      </c>
    </row>
    <row r="48" spans="1:21" ht="25.5" customHeight="1" x14ac:dyDescent="0.15">
      <c r="A48" s="241" t="s">
        <v>43</v>
      </c>
      <c r="B48" s="242"/>
      <c r="C48" s="162" t="s">
        <v>23</v>
      </c>
      <c r="D48" s="163"/>
      <c r="E48" s="163"/>
      <c r="F48" s="163"/>
      <c r="G48" s="163"/>
      <c r="H48" s="163"/>
      <c r="I48" s="163"/>
      <c r="J48" s="163"/>
      <c r="K48" s="163"/>
      <c r="L48" s="164"/>
      <c r="M48" s="276"/>
      <c r="N48" s="277"/>
      <c r="O48" s="278"/>
      <c r="P48" s="168">
        <f>ROUNDDOWN(P45*2/3,0)</f>
        <v>240000</v>
      </c>
      <c r="Q48" s="245"/>
      <c r="R48" s="169"/>
    </row>
    <row r="49" spans="1:18" ht="14.25" customHeight="1" thickBot="1" x14ac:dyDescent="0.2">
      <c r="A49" s="243"/>
      <c r="B49" s="244"/>
      <c r="C49" s="160"/>
      <c r="D49" s="165"/>
      <c r="E49" s="165"/>
      <c r="F49" s="165"/>
      <c r="G49" s="165"/>
      <c r="H49" s="165"/>
      <c r="I49" s="165"/>
      <c r="J49" s="165"/>
      <c r="K49" s="165"/>
      <c r="L49" s="161"/>
      <c r="M49" s="279"/>
      <c r="N49" s="280"/>
      <c r="O49" s="281"/>
      <c r="P49" s="170"/>
      <c r="Q49" s="246"/>
      <c r="R49" s="171"/>
    </row>
    <row r="50" spans="1:18" ht="13.5" customHeight="1" x14ac:dyDescent="0.15">
      <c r="A50" s="17"/>
      <c r="B50" s="72"/>
      <c r="C50" s="55"/>
      <c r="D50" s="55"/>
      <c r="E50" s="55"/>
      <c r="F50" s="55"/>
      <c r="G50" s="55"/>
      <c r="H50" s="55"/>
      <c r="I50" s="55"/>
      <c r="J50" s="55"/>
      <c r="K50" s="55"/>
      <c r="L50" s="55"/>
      <c r="M50" s="55"/>
      <c r="N50" s="55"/>
      <c r="O50" s="55"/>
      <c r="P50" s="55"/>
      <c r="Q50" s="55"/>
      <c r="R50" s="38"/>
    </row>
    <row r="51" spans="1:18" ht="13.5" customHeight="1" thickBot="1" x14ac:dyDescent="0.2">
      <c r="A51" s="211" t="s">
        <v>45</v>
      </c>
      <c r="B51" s="211"/>
      <c r="C51" s="56"/>
      <c r="D51" s="56"/>
      <c r="E51" s="56"/>
      <c r="F51" s="56"/>
      <c r="G51" s="56"/>
      <c r="H51" s="56"/>
      <c r="I51" s="56"/>
      <c r="J51" s="56"/>
      <c r="K51" s="56"/>
      <c r="L51" s="56"/>
      <c r="M51" s="56"/>
      <c r="N51" s="56"/>
      <c r="O51" s="56"/>
      <c r="P51" s="56"/>
      <c r="Q51" s="56"/>
    </row>
    <row r="52" spans="1:18" ht="18.75" customHeight="1" x14ac:dyDescent="0.15">
      <c r="A52" s="177" t="s">
        <v>46</v>
      </c>
      <c r="B52" s="178"/>
      <c r="C52" s="198" t="s">
        <v>49</v>
      </c>
      <c r="D52" s="184"/>
      <c r="E52" s="184"/>
      <c r="F52" s="184"/>
      <c r="G52" s="184"/>
      <c r="H52" s="199"/>
      <c r="I52" s="183" t="s">
        <v>50</v>
      </c>
      <c r="J52" s="184"/>
      <c r="K52" s="185"/>
      <c r="L52" s="198" t="s">
        <v>51</v>
      </c>
      <c r="M52" s="184"/>
      <c r="N52" s="184"/>
      <c r="O52" s="199"/>
      <c r="P52" s="183" t="s">
        <v>52</v>
      </c>
      <c r="Q52" s="184"/>
      <c r="R52" s="185"/>
    </row>
    <row r="53" spans="1:18" ht="18.75" customHeight="1" x14ac:dyDescent="0.15">
      <c r="A53" s="179" t="s">
        <v>47</v>
      </c>
      <c r="B53" s="180"/>
      <c r="C53" s="203" t="s">
        <v>62</v>
      </c>
      <c r="D53" s="204"/>
      <c r="E53" s="204"/>
      <c r="F53" s="204"/>
      <c r="G53" s="204"/>
      <c r="H53" s="205"/>
      <c r="I53" s="192" t="s">
        <v>59</v>
      </c>
      <c r="J53" s="193"/>
      <c r="K53" s="194"/>
      <c r="L53" s="200" t="s">
        <v>60</v>
      </c>
      <c r="M53" s="201"/>
      <c r="N53" s="201"/>
      <c r="O53" s="202"/>
      <c r="P53" s="186">
        <f>業務別見積明細書!K7</f>
        <v>10000</v>
      </c>
      <c r="Q53" s="187"/>
      <c r="R53" s="188"/>
    </row>
    <row r="54" spans="1:18" ht="18.75" customHeight="1" x14ac:dyDescent="0.15">
      <c r="A54" s="179" t="s">
        <v>48</v>
      </c>
      <c r="B54" s="180"/>
      <c r="C54" s="203" t="s">
        <v>63</v>
      </c>
      <c r="D54" s="204"/>
      <c r="E54" s="204"/>
      <c r="F54" s="204"/>
      <c r="G54" s="204"/>
      <c r="H54" s="205"/>
      <c r="I54" s="192" t="s">
        <v>61</v>
      </c>
      <c r="J54" s="193"/>
      <c r="K54" s="194"/>
      <c r="L54" s="203"/>
      <c r="M54" s="204"/>
      <c r="N54" s="204"/>
      <c r="O54" s="205"/>
      <c r="P54" s="186">
        <f>業務別見積明細書!K8</f>
        <v>8000</v>
      </c>
      <c r="Q54" s="187"/>
      <c r="R54" s="188"/>
    </row>
    <row r="55" spans="1:18" ht="18.75" customHeight="1" thickBot="1" x14ac:dyDescent="0.2">
      <c r="A55" s="181" t="s">
        <v>53</v>
      </c>
      <c r="B55" s="182"/>
      <c r="C55" s="206"/>
      <c r="D55" s="207"/>
      <c r="E55" s="207"/>
      <c r="F55" s="207"/>
      <c r="G55" s="207"/>
      <c r="H55" s="208"/>
      <c r="I55" s="195"/>
      <c r="J55" s="196"/>
      <c r="K55" s="197"/>
      <c r="L55" s="206"/>
      <c r="M55" s="207"/>
      <c r="N55" s="207"/>
      <c r="O55" s="208"/>
      <c r="P55" s="189">
        <f>業務別見積明細書!K9</f>
        <v>8000</v>
      </c>
      <c r="Q55" s="190"/>
      <c r="R55" s="191"/>
    </row>
    <row r="56" spans="1:18" x14ac:dyDescent="0.15">
      <c r="B56" s="6"/>
      <c r="C56" s="6"/>
      <c r="D56" s="44"/>
      <c r="E56" s="6"/>
      <c r="F56" s="6"/>
      <c r="G56" s="24"/>
    </row>
  </sheetData>
  <mergeCells count="167">
    <mergeCell ref="E20:F20"/>
    <mergeCell ref="E21:F21"/>
    <mergeCell ref="E22:F22"/>
    <mergeCell ref="L8:Q8"/>
    <mergeCell ref="L9:Q9"/>
    <mergeCell ref="C52:H52"/>
    <mergeCell ref="C53:H53"/>
    <mergeCell ref="C54:H54"/>
    <mergeCell ref="C55:H55"/>
    <mergeCell ref="M48:O49"/>
    <mergeCell ref="P17:R17"/>
    <mergeCell ref="A4:B5"/>
    <mergeCell ref="C4:D5"/>
    <mergeCell ref="L6:N6"/>
    <mergeCell ref="M11:R11"/>
    <mergeCell ref="R8:R9"/>
    <mergeCell ref="P33:Q33"/>
    <mergeCell ref="M15:O15"/>
    <mergeCell ref="M16:O16"/>
    <mergeCell ref="M17:O17"/>
    <mergeCell ref="M18:O18"/>
    <mergeCell ref="M19:O19"/>
    <mergeCell ref="M20:O20"/>
    <mergeCell ref="M21:O21"/>
    <mergeCell ref="M22:O22"/>
    <mergeCell ref="A29:B29"/>
    <mergeCell ref="E29:F29"/>
    <mergeCell ref="K29:L29"/>
    <mergeCell ref="P29:R29"/>
    <mergeCell ref="A30:B30"/>
    <mergeCell ref="E30:F30"/>
    <mergeCell ref="K30:L30"/>
    <mergeCell ref="P30:R30"/>
    <mergeCell ref="M29:O29"/>
    <mergeCell ref="M30:O30"/>
    <mergeCell ref="A48:B49"/>
    <mergeCell ref="C48:L49"/>
    <mergeCell ref="P48:R49"/>
    <mergeCell ref="A44:B44"/>
    <mergeCell ref="E44:F44"/>
    <mergeCell ref="K44:L44"/>
    <mergeCell ref="P44:R44"/>
    <mergeCell ref="A45:B47"/>
    <mergeCell ref="C45:L47"/>
    <mergeCell ref="P45:R45"/>
    <mergeCell ref="P46:R46"/>
    <mergeCell ref="M44:O44"/>
    <mergeCell ref="M45:O47"/>
    <mergeCell ref="P47:Q47"/>
    <mergeCell ref="A42:B42"/>
    <mergeCell ref="E42:F42"/>
    <mergeCell ref="K42:L42"/>
    <mergeCell ref="P42:R42"/>
    <mergeCell ref="A43:B43"/>
    <mergeCell ref="E43:F43"/>
    <mergeCell ref="K43:L43"/>
    <mergeCell ref="P43:R43"/>
    <mergeCell ref="M42:O42"/>
    <mergeCell ref="M43:O43"/>
    <mergeCell ref="A40:B40"/>
    <mergeCell ref="E40:F40"/>
    <mergeCell ref="K40:L40"/>
    <mergeCell ref="P40:R40"/>
    <mergeCell ref="A41:B41"/>
    <mergeCell ref="G41:H41"/>
    <mergeCell ref="P41:R41"/>
    <mergeCell ref="M40:O40"/>
    <mergeCell ref="M41:O41"/>
    <mergeCell ref="A38:B38"/>
    <mergeCell ref="E38:F38"/>
    <mergeCell ref="K38:L38"/>
    <mergeCell ref="P38:R38"/>
    <mergeCell ref="A39:B39"/>
    <mergeCell ref="E39:F39"/>
    <mergeCell ref="K39:L39"/>
    <mergeCell ref="P39:R39"/>
    <mergeCell ref="M38:O38"/>
    <mergeCell ref="M39:O39"/>
    <mergeCell ref="A35:B35"/>
    <mergeCell ref="A36:B36"/>
    <mergeCell ref="C36:L36"/>
    <mergeCell ref="P36:R36"/>
    <mergeCell ref="A37:B37"/>
    <mergeCell ref="C37:H37"/>
    <mergeCell ref="P37:R37"/>
    <mergeCell ref="M37:O37"/>
    <mergeCell ref="A31:B33"/>
    <mergeCell ref="C31:L33"/>
    <mergeCell ref="P31:R31"/>
    <mergeCell ref="P32:R32"/>
    <mergeCell ref="A34:B34"/>
    <mergeCell ref="C34:L34"/>
    <mergeCell ref="P34:R34"/>
    <mergeCell ref="M31:O33"/>
    <mergeCell ref="M34:O34"/>
    <mergeCell ref="A27:B27"/>
    <mergeCell ref="P27:R27"/>
    <mergeCell ref="A28:B28"/>
    <mergeCell ref="E28:F28"/>
    <mergeCell ref="K28:L28"/>
    <mergeCell ref="P28:R28"/>
    <mergeCell ref="M27:O27"/>
    <mergeCell ref="M28:O28"/>
    <mergeCell ref="A25:B25"/>
    <mergeCell ref="E25:F25"/>
    <mergeCell ref="K25:L25"/>
    <mergeCell ref="P25:R25"/>
    <mergeCell ref="A26:B26"/>
    <mergeCell ref="E26:F26"/>
    <mergeCell ref="K26:L26"/>
    <mergeCell ref="P26:R26"/>
    <mergeCell ref="M25:O25"/>
    <mergeCell ref="M26:O26"/>
    <mergeCell ref="A23:B23"/>
    <mergeCell ref="P23:R23"/>
    <mergeCell ref="A24:B24"/>
    <mergeCell ref="E24:F24"/>
    <mergeCell ref="K24:L24"/>
    <mergeCell ref="P24:R24"/>
    <mergeCell ref="M23:O23"/>
    <mergeCell ref="M24:O24"/>
    <mergeCell ref="A21:B21"/>
    <mergeCell ref="K21:L21"/>
    <mergeCell ref="P21:R21"/>
    <mergeCell ref="A22:B22"/>
    <mergeCell ref="K22:L22"/>
    <mergeCell ref="P22:R22"/>
    <mergeCell ref="A2:R2"/>
    <mergeCell ref="A13:E13"/>
    <mergeCell ref="A14:B14"/>
    <mergeCell ref="C14:L14"/>
    <mergeCell ref="P14:R14"/>
    <mergeCell ref="A15:B15"/>
    <mergeCell ref="P15:R15"/>
    <mergeCell ref="A12:B12"/>
    <mergeCell ref="A51:B51"/>
    <mergeCell ref="M10:R10"/>
    <mergeCell ref="L7:R7"/>
    <mergeCell ref="A18:B18"/>
    <mergeCell ref="K18:L18"/>
    <mergeCell ref="P18:R18"/>
    <mergeCell ref="A19:B19"/>
    <mergeCell ref="P19:R19"/>
    <mergeCell ref="A20:B20"/>
    <mergeCell ref="K20:L20"/>
    <mergeCell ref="P20:R20"/>
    <mergeCell ref="A16:B16"/>
    <mergeCell ref="K16:L16"/>
    <mergeCell ref="P16:R16"/>
    <mergeCell ref="A17:B17"/>
    <mergeCell ref="K17:L17"/>
    <mergeCell ref="A52:B52"/>
    <mergeCell ref="A53:B53"/>
    <mergeCell ref="A54:B54"/>
    <mergeCell ref="A55:B55"/>
    <mergeCell ref="P52:R52"/>
    <mergeCell ref="P53:R53"/>
    <mergeCell ref="P54:R54"/>
    <mergeCell ref="P55:R55"/>
    <mergeCell ref="I52:K52"/>
    <mergeCell ref="I53:K53"/>
    <mergeCell ref="I54:K54"/>
    <mergeCell ref="I55:K55"/>
    <mergeCell ref="L52:O52"/>
    <mergeCell ref="L53:O53"/>
    <mergeCell ref="L54:O54"/>
    <mergeCell ref="L55:O55"/>
  </mergeCells>
  <phoneticPr fontId="4"/>
  <pageMargins left="0.70866141732283472" right="0.70866141732283472" top="0.74803149606299213" bottom="0.74803149606299213" header="0.31496062992125984" footer="0.31496062992125984"/>
  <pageSetup paperSize="9" scale="97" fitToWidth="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業務別見積明細書</vt:lpstr>
      <vt:lpstr>見積書・単価表</vt:lpstr>
      <vt:lpstr>Sheet3 (4)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keieikaizen2</dc:creator>
  <cp:lastModifiedBy>keieikaizen2</cp:lastModifiedBy>
  <cp:lastPrinted>2015-04-08T06:27:10Z</cp:lastPrinted>
  <dcterms:created xsi:type="dcterms:W3CDTF">2014-11-05T05:09:44Z</dcterms:created>
  <dcterms:modified xsi:type="dcterms:W3CDTF">2015-04-10T05:39:14Z</dcterms:modified>
</cp:coreProperties>
</file>